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bookViews>
    <workbookView xWindow="-15" yWindow="-15" windowWidth="14400" windowHeight="12825"/>
  </bookViews>
  <sheets>
    <sheet name="Welcome" sheetId="11" r:id="rId1"/>
    <sheet name="Data Entry" sheetId="2" r:id="rId2"/>
    <sheet name="Dashboard Report" sheetId="10" r:id="rId3"/>
    <sheet name="GraphData" sheetId="3" state="hidden" r:id="rId4"/>
  </sheets>
  <definedNames>
    <definedName name="CurrentYear">'Data Entry'!$H$8</definedName>
    <definedName name="GraphBudget">OFFSET(GraphData!#REF!,0,0,1,COUNTIF('Data Entry'!$E$17:$P$17,"&gt;0"))</definedName>
    <definedName name="GraphBudgetActivity">OFFSET(GraphData!#REF!,0,0,1,COUNTIF('Data Entry'!$E$17:$P$17,"&gt;0"))</definedName>
    <definedName name="GraphCurrentYear">OFFSET(GraphData!#REF!,0,0,1,COUNTIF('Data Entry'!$E$17:$P$17,"&gt;0"))</definedName>
    <definedName name="GraphPriorActivity">OFFSET(GraphData!#REF!,0,0,1,COUNTIF('Data Entry'!$E$17:$P$17,"&gt;0"))</definedName>
    <definedName name="GraphPriorYear">OFFSET(GraphData!#REF!,0,0,1,COUNTIF('Data Entry'!$E$17:$P$17,"&gt;0"))</definedName>
    <definedName name="GraphYTDActivity">OFFSET(GraphData!#REF!,0,0,1,COUNTIF('Data Entry'!$E$17:$P$17,"&gt;0"))</definedName>
    <definedName name="PracticeName">'Data Entry'!$E$3</definedName>
    <definedName name="_xlnm.Print_Area" localSheetId="2">'Dashboard Report'!$B$1:$Y$53</definedName>
    <definedName name="_xlnm.Print_Area" localSheetId="1">'Data Entry'!$C$7:$S$70</definedName>
    <definedName name="_xlnm.Print_Area" localSheetId="0">Welcome!$A$1:$G$66</definedName>
    <definedName name="_xlnm.Print_Titles" localSheetId="1">'Data Entry'!$7:$10</definedName>
    <definedName name="Year">'Data Entry'!$G$5</definedName>
  </definedNames>
  <calcPr calcId="145621" concurrentCalc="0"/>
</workbook>
</file>

<file path=xl/calcChain.xml><?xml version="1.0" encoding="utf-8"?>
<calcChain xmlns="http://schemas.openxmlformats.org/spreadsheetml/2006/main">
  <c r="C7" i="2" l="1"/>
  <c r="E12" i="2"/>
  <c r="S61" i="2"/>
  <c r="R61" i="2"/>
  <c r="P35" i="3"/>
  <c r="Q35" i="3"/>
  <c r="R35" i="3"/>
  <c r="S35" i="3"/>
  <c r="T35" i="3"/>
  <c r="U35" i="3"/>
  <c r="V35" i="3"/>
  <c r="W35" i="3"/>
  <c r="X35" i="3"/>
  <c r="Y35" i="3"/>
  <c r="Z35" i="3"/>
  <c r="P37" i="3"/>
  <c r="Q37" i="3"/>
  <c r="R37" i="3"/>
  <c r="S37" i="3"/>
  <c r="T37" i="3"/>
  <c r="U37" i="3"/>
  <c r="V37" i="3"/>
  <c r="W37" i="3"/>
  <c r="X37" i="3"/>
  <c r="Y37" i="3"/>
  <c r="Z37" i="3"/>
  <c r="O37" i="3"/>
  <c r="O35" i="3"/>
  <c r="D35" i="3"/>
  <c r="E35" i="3"/>
  <c r="F35" i="3"/>
  <c r="G35" i="3"/>
  <c r="H35" i="3"/>
  <c r="I35" i="3"/>
  <c r="J35" i="3"/>
  <c r="K35" i="3"/>
  <c r="L35" i="3"/>
  <c r="M35" i="3"/>
  <c r="N35" i="3"/>
  <c r="D37" i="3"/>
  <c r="E37" i="3"/>
  <c r="F37" i="3"/>
  <c r="G37" i="3"/>
  <c r="H37" i="3"/>
  <c r="I37" i="3"/>
  <c r="J37" i="3"/>
  <c r="K37" i="3"/>
  <c r="L37" i="3"/>
  <c r="M37" i="3"/>
  <c r="N37" i="3"/>
  <c r="C37" i="3"/>
  <c r="C35" i="3"/>
  <c r="Z33" i="3"/>
  <c r="Y33" i="3"/>
  <c r="X33" i="3"/>
  <c r="W33" i="3"/>
  <c r="V33" i="3"/>
  <c r="U33" i="3"/>
  <c r="T33" i="3"/>
  <c r="S33" i="3"/>
  <c r="R33" i="3"/>
  <c r="Q33" i="3"/>
  <c r="P33" i="3"/>
  <c r="O33" i="3"/>
  <c r="N33" i="3"/>
  <c r="M33" i="3"/>
  <c r="L33" i="3"/>
  <c r="K33" i="3"/>
  <c r="J33" i="3"/>
  <c r="I33" i="3"/>
  <c r="H33" i="3"/>
  <c r="G33" i="3"/>
  <c r="F33" i="3"/>
  <c r="E33" i="3"/>
  <c r="D33" i="3"/>
  <c r="C33" i="3"/>
  <c r="H13" i="10"/>
  <c r="H10" i="10"/>
  <c r="F13" i="10"/>
  <c r="F10" i="10"/>
  <c r="C1" i="10"/>
  <c r="S66" i="2"/>
  <c r="S67" i="2"/>
  <c r="S68" i="2"/>
  <c r="S65" i="2"/>
  <c r="R66" i="2"/>
  <c r="R67" i="2"/>
  <c r="R68" i="2"/>
  <c r="R65" i="2"/>
  <c r="S58" i="2"/>
  <c r="R58" i="2"/>
  <c r="N13" i="10"/>
  <c r="R53" i="2"/>
  <c r="N10" i="10"/>
  <c r="R49" i="2"/>
  <c r="R50" i="2"/>
  <c r="R48" i="2"/>
  <c r="S49" i="2"/>
  <c r="S50" i="2"/>
  <c r="S53" i="2"/>
  <c r="S48" i="2"/>
  <c r="S69" i="2"/>
  <c r="J10" i="10"/>
  <c r="S51" i="2"/>
  <c r="J13" i="10"/>
  <c r="N14" i="10"/>
  <c r="E43" i="2"/>
  <c r="P69" i="2"/>
  <c r="N39" i="3"/>
  <c r="O69" i="2"/>
  <c r="M39" i="3"/>
  <c r="N69" i="2"/>
  <c r="L39" i="3"/>
  <c r="M69" i="2"/>
  <c r="K39" i="3"/>
  <c r="L69" i="2"/>
  <c r="J39" i="3"/>
  <c r="K69" i="2"/>
  <c r="I39" i="3"/>
  <c r="J69" i="2"/>
  <c r="H39" i="3"/>
  <c r="I69" i="2"/>
  <c r="G39" i="3"/>
  <c r="H69" i="2"/>
  <c r="F39" i="3"/>
  <c r="G69" i="2"/>
  <c r="F69" i="2"/>
  <c r="D39" i="3"/>
  <c r="E69" i="2"/>
  <c r="C39" i="3"/>
  <c r="R69" i="2"/>
  <c r="N15" i="10"/>
  <c r="N38" i="3"/>
  <c r="M38" i="3"/>
  <c r="L38" i="3"/>
  <c r="K38" i="3"/>
  <c r="J38" i="3"/>
  <c r="I38" i="3"/>
  <c r="H38" i="3"/>
  <c r="G38" i="3"/>
  <c r="F38" i="3"/>
  <c r="D38" i="3"/>
  <c r="C38" i="3"/>
  <c r="P51" i="2"/>
  <c r="O51" i="2"/>
  <c r="N51" i="2"/>
  <c r="L34" i="3"/>
  <c r="M51" i="2"/>
  <c r="L51" i="2"/>
  <c r="K51" i="2"/>
  <c r="I34" i="3"/>
  <c r="J51" i="2"/>
  <c r="I51" i="2"/>
  <c r="H51" i="2"/>
  <c r="G51" i="2"/>
  <c r="F51" i="2"/>
  <c r="D34" i="3"/>
  <c r="E51" i="2"/>
  <c r="R51" i="2"/>
  <c r="F38" i="2"/>
  <c r="P39" i="3"/>
  <c r="G38" i="2"/>
  <c r="H38" i="2"/>
  <c r="R39" i="3"/>
  <c r="I38" i="2"/>
  <c r="S39" i="3"/>
  <c r="J38" i="2"/>
  <c r="T39" i="3"/>
  <c r="K38" i="2"/>
  <c r="L38" i="2"/>
  <c r="V39" i="3"/>
  <c r="M38" i="2"/>
  <c r="W39" i="3"/>
  <c r="N38" i="2"/>
  <c r="X39" i="3"/>
  <c r="O38" i="2"/>
  <c r="Y39" i="3"/>
  <c r="P38" i="2"/>
  <c r="Z39" i="3"/>
  <c r="E38" i="2"/>
  <c r="O39" i="3"/>
  <c r="R36" i="2"/>
  <c r="R37" i="2"/>
  <c r="F20" i="2"/>
  <c r="G20" i="2"/>
  <c r="H20" i="2"/>
  <c r="I20" i="2"/>
  <c r="J20" i="2"/>
  <c r="K20" i="2"/>
  <c r="L20" i="2"/>
  <c r="M20" i="2"/>
  <c r="N20" i="2"/>
  <c r="O20" i="2"/>
  <c r="P20" i="2"/>
  <c r="E20" i="2"/>
  <c r="F55" i="2"/>
  <c r="F62" i="2"/>
  <c r="L24" i="2"/>
  <c r="L39" i="2"/>
  <c r="V34" i="3"/>
  <c r="N24" i="2"/>
  <c r="N39" i="2"/>
  <c r="X34" i="3"/>
  <c r="J24" i="2"/>
  <c r="J39" i="2"/>
  <c r="T34" i="3"/>
  <c r="M24" i="2"/>
  <c r="M39" i="2"/>
  <c r="W34" i="3"/>
  <c r="I24" i="2"/>
  <c r="I39" i="2"/>
  <c r="S34" i="3"/>
  <c r="K55" i="2"/>
  <c r="K59" i="2"/>
  <c r="P24" i="2"/>
  <c r="P39" i="2"/>
  <c r="Z34" i="3"/>
  <c r="H24" i="2"/>
  <c r="H39" i="2"/>
  <c r="R34" i="3"/>
  <c r="O24" i="2"/>
  <c r="O39" i="2"/>
  <c r="Y34" i="3"/>
  <c r="K24" i="2"/>
  <c r="U34" i="3"/>
  <c r="U39" i="3"/>
  <c r="H15" i="10"/>
  <c r="Q39" i="3"/>
  <c r="F14" i="10"/>
  <c r="E38" i="3"/>
  <c r="F24" i="2"/>
  <c r="P34" i="3"/>
  <c r="G24" i="2"/>
  <c r="G39" i="2"/>
  <c r="H9" i="10"/>
  <c r="Q34" i="3"/>
  <c r="E24" i="2"/>
  <c r="O36" i="3"/>
  <c r="O34" i="3"/>
  <c r="E39" i="3"/>
  <c r="F15" i="10"/>
  <c r="P55" i="2"/>
  <c r="N36" i="3"/>
  <c r="N34" i="3"/>
  <c r="O55" i="2"/>
  <c r="O62" i="2"/>
  <c r="M34" i="3"/>
  <c r="N55" i="2"/>
  <c r="N62" i="2"/>
  <c r="M55" i="2"/>
  <c r="M62" i="2"/>
  <c r="K34" i="3"/>
  <c r="L55" i="2"/>
  <c r="J36" i="3"/>
  <c r="J34" i="3"/>
  <c r="I55" i="2"/>
  <c r="I70" i="2"/>
  <c r="G34" i="3"/>
  <c r="H55" i="2"/>
  <c r="F36" i="3"/>
  <c r="F34" i="3"/>
  <c r="G55" i="2"/>
  <c r="E34" i="3"/>
  <c r="F9" i="10"/>
  <c r="J55" i="2"/>
  <c r="J70" i="2"/>
  <c r="H34" i="3"/>
  <c r="F59" i="2"/>
  <c r="D36" i="3"/>
  <c r="E55" i="2"/>
  <c r="C36" i="3"/>
  <c r="C34" i="3"/>
  <c r="R55" i="2"/>
  <c r="R62" i="2"/>
  <c r="N9" i="10"/>
  <c r="F70" i="2"/>
  <c r="E62" i="2"/>
  <c r="M70" i="2"/>
  <c r="K70" i="2"/>
  <c r="I36" i="3"/>
  <c r="I62" i="2"/>
  <c r="K62" i="2"/>
  <c r="K28" i="2"/>
  <c r="U36" i="3"/>
  <c r="H28" i="2"/>
  <c r="R36" i="3"/>
  <c r="M28" i="2"/>
  <c r="W36" i="3"/>
  <c r="N28" i="2"/>
  <c r="X36" i="3"/>
  <c r="H62" i="2"/>
  <c r="N70" i="2"/>
  <c r="K39" i="2"/>
  <c r="O28" i="2"/>
  <c r="Y36" i="3"/>
  <c r="P28" i="2"/>
  <c r="Z36" i="3"/>
  <c r="I28" i="2"/>
  <c r="S36" i="3"/>
  <c r="J28" i="2"/>
  <c r="T36" i="3"/>
  <c r="L28" i="2"/>
  <c r="V36" i="3"/>
  <c r="J15" i="10"/>
  <c r="F28" i="2"/>
  <c r="P36" i="3"/>
  <c r="F39" i="2"/>
  <c r="H11" i="10"/>
  <c r="I9" i="10"/>
  <c r="G28" i="2"/>
  <c r="Q36" i="3"/>
  <c r="E39" i="2"/>
  <c r="E28" i="2"/>
  <c r="O70" i="2"/>
  <c r="P62" i="2"/>
  <c r="P59" i="2"/>
  <c r="P70" i="2"/>
  <c r="O59" i="2"/>
  <c r="M36" i="3"/>
  <c r="N59" i="2"/>
  <c r="L36" i="3"/>
  <c r="M59" i="2"/>
  <c r="K36" i="3"/>
  <c r="L70" i="2"/>
  <c r="L62" i="2"/>
  <c r="L59" i="2"/>
  <c r="I59" i="2"/>
  <c r="G36" i="3"/>
  <c r="H59" i="2"/>
  <c r="H70" i="2"/>
  <c r="J62" i="2"/>
  <c r="E70" i="2"/>
  <c r="G59" i="2"/>
  <c r="E36" i="3"/>
  <c r="G62" i="2"/>
  <c r="J9" i="10"/>
  <c r="F11" i="10"/>
  <c r="G70" i="2"/>
  <c r="S55" i="2"/>
  <c r="S59" i="2"/>
  <c r="J59" i="2"/>
  <c r="H36" i="3"/>
  <c r="E59" i="2"/>
  <c r="N11" i="10"/>
  <c r="R70" i="2"/>
  <c r="R59" i="2"/>
  <c r="R18" i="2"/>
  <c r="I15" i="10"/>
  <c r="I10" i="10"/>
  <c r="I13" i="10"/>
  <c r="I11" i="10"/>
  <c r="S62" i="2"/>
  <c r="S70" i="2"/>
  <c r="G11" i="10"/>
  <c r="G10" i="10"/>
  <c r="G15" i="10"/>
  <c r="G13" i="10"/>
  <c r="G14" i="10"/>
  <c r="J11" i="10"/>
  <c r="G9" i="10"/>
  <c r="O13" i="10"/>
  <c r="O14" i="10"/>
  <c r="O15" i="10"/>
  <c r="O9" i="10"/>
  <c r="O11" i="10"/>
  <c r="O10" i="10"/>
  <c r="L31" i="2"/>
  <c r="V38" i="3"/>
  <c r="N31" i="2"/>
  <c r="X38" i="3"/>
  <c r="J31" i="2"/>
  <c r="T38" i="3"/>
  <c r="M31" i="2"/>
  <c r="W38" i="3"/>
  <c r="I31" i="2"/>
  <c r="S38" i="3"/>
  <c r="P31" i="2"/>
  <c r="Z38" i="3"/>
  <c r="H31" i="2"/>
  <c r="R38" i="3"/>
  <c r="O31" i="2"/>
  <c r="Y38" i="3"/>
  <c r="K31" i="2"/>
  <c r="U38" i="3"/>
  <c r="G31" i="2"/>
  <c r="Q38" i="3"/>
  <c r="H14" i="10"/>
  <c r="F31" i="2"/>
  <c r="P38" i="3"/>
  <c r="E31" i="2"/>
  <c r="O38" i="3"/>
  <c r="P7" i="10"/>
  <c r="N7" i="10"/>
  <c r="H7" i="10"/>
  <c r="F7" i="10"/>
  <c r="J14" i="10"/>
  <c r="I14" i="10"/>
  <c r="N20" i="3"/>
  <c r="C18" i="3"/>
  <c r="C17" i="3"/>
  <c r="C16" i="3"/>
  <c r="C15" i="3"/>
  <c r="C14" i="3"/>
  <c r="C13" i="3"/>
  <c r="C12" i="3"/>
  <c r="C11" i="3"/>
  <c r="C10" i="3"/>
  <c r="C9" i="3"/>
  <c r="C8" i="3"/>
  <c r="C7" i="3"/>
  <c r="B19" i="3"/>
  <c r="R27" i="2"/>
  <c r="P13" i="10"/>
  <c r="R13" i="10"/>
  <c r="E20" i="3"/>
  <c r="D20" i="3"/>
  <c r="C20" i="3"/>
  <c r="I20" i="3"/>
  <c r="J20" i="3"/>
  <c r="K20" i="3"/>
  <c r="L20" i="3"/>
  <c r="M20" i="3"/>
  <c r="F20" i="3"/>
  <c r="G20" i="3"/>
  <c r="H20" i="3"/>
  <c r="C19" i="3"/>
  <c r="C22" i="3"/>
  <c r="C26" i="3"/>
  <c r="C25" i="3"/>
  <c r="C24" i="3"/>
  <c r="C27" i="3"/>
  <c r="C23" i="3"/>
  <c r="D19" i="3"/>
  <c r="C21" i="3"/>
  <c r="C30" i="3"/>
  <c r="D25" i="3"/>
  <c r="D24" i="3"/>
  <c r="D23" i="3"/>
  <c r="D22" i="3"/>
  <c r="D27" i="3"/>
  <c r="D26" i="3"/>
  <c r="C31" i="3"/>
  <c r="E19" i="3"/>
  <c r="D21" i="3"/>
  <c r="D30" i="3"/>
  <c r="D31" i="3"/>
  <c r="E23" i="3"/>
  <c r="E22" i="3"/>
  <c r="E27" i="3"/>
  <c r="E26" i="3"/>
  <c r="E25" i="3"/>
  <c r="E24" i="3"/>
  <c r="F19" i="3"/>
  <c r="E21" i="3"/>
  <c r="E31" i="3"/>
  <c r="E30" i="3"/>
  <c r="F27" i="3"/>
  <c r="F26" i="3"/>
  <c r="F25" i="3"/>
  <c r="F23" i="3"/>
  <c r="F22" i="3"/>
  <c r="F24" i="3"/>
  <c r="G19" i="3"/>
  <c r="F21" i="3"/>
  <c r="F30" i="3"/>
  <c r="F31" i="3"/>
  <c r="G27" i="3"/>
  <c r="G26" i="3"/>
  <c r="G25" i="3"/>
  <c r="G24" i="3"/>
  <c r="G23" i="3"/>
  <c r="G22" i="3"/>
  <c r="H19" i="3"/>
  <c r="G21" i="3"/>
  <c r="G31" i="3"/>
  <c r="H25" i="3"/>
  <c r="H23" i="3"/>
  <c r="H22" i="3"/>
  <c r="H24" i="3"/>
  <c r="H27" i="3"/>
  <c r="H26" i="3"/>
  <c r="G30" i="3"/>
  <c r="I19" i="3"/>
  <c r="H21" i="3"/>
  <c r="H30" i="3"/>
  <c r="I23" i="3"/>
  <c r="I27" i="3"/>
  <c r="I22" i="3"/>
  <c r="I26" i="3"/>
  <c r="I25" i="3"/>
  <c r="I24" i="3"/>
  <c r="H31" i="3"/>
  <c r="D29" i="3"/>
  <c r="C29" i="3"/>
  <c r="F29" i="3"/>
  <c r="E29" i="3"/>
  <c r="J19" i="3"/>
  <c r="I21" i="3"/>
  <c r="R19" i="2"/>
  <c r="I31" i="3"/>
  <c r="I30" i="3"/>
  <c r="J22" i="3"/>
  <c r="J27" i="3"/>
  <c r="J26" i="3"/>
  <c r="J25" i="3"/>
  <c r="J24" i="3"/>
  <c r="J23" i="3"/>
  <c r="I29" i="3"/>
  <c r="G29" i="3"/>
  <c r="H29" i="3"/>
  <c r="K19" i="3"/>
  <c r="J21" i="3"/>
  <c r="J31" i="3"/>
  <c r="K27" i="3"/>
  <c r="K25" i="3"/>
  <c r="K23" i="3"/>
  <c r="K26" i="3"/>
  <c r="K24" i="3"/>
  <c r="K22" i="3"/>
  <c r="J30" i="3"/>
  <c r="J29" i="3"/>
  <c r="L19" i="3"/>
  <c r="K21" i="3"/>
  <c r="K30" i="3"/>
  <c r="L25" i="3"/>
  <c r="L22" i="3"/>
  <c r="L24" i="3"/>
  <c r="L23" i="3"/>
  <c r="L26" i="3"/>
  <c r="L27" i="3"/>
  <c r="K31" i="3"/>
  <c r="K29" i="3"/>
  <c r="M19" i="3"/>
  <c r="L21" i="3"/>
  <c r="L31" i="3"/>
  <c r="L30" i="3"/>
  <c r="M23" i="3"/>
  <c r="M22" i="3"/>
  <c r="M27" i="3"/>
  <c r="M26" i="3"/>
  <c r="M25" i="3"/>
  <c r="M24" i="3"/>
  <c r="L29" i="3"/>
  <c r="N19" i="3"/>
  <c r="M21" i="3"/>
  <c r="R35" i="2"/>
  <c r="R34" i="2"/>
  <c r="R30" i="2"/>
  <c r="P14" i="10"/>
  <c r="R14" i="10"/>
  <c r="R22" i="2"/>
  <c r="P10" i="10"/>
  <c r="R17" i="2"/>
  <c r="R20" i="2"/>
  <c r="M30" i="3"/>
  <c r="M31" i="3"/>
  <c r="N27" i="3"/>
  <c r="N25" i="3"/>
  <c r="N22" i="3"/>
  <c r="N26" i="3"/>
  <c r="N24" i="3"/>
  <c r="N23" i="3"/>
  <c r="R10" i="10"/>
  <c r="R38" i="2"/>
  <c r="P15" i="10"/>
  <c r="R15" i="10"/>
  <c r="R24" i="2"/>
  <c r="P9" i="10"/>
  <c r="M29" i="3"/>
  <c r="N21" i="3"/>
  <c r="Q27" i="3"/>
  <c r="W15" i="10"/>
  <c r="P27" i="3"/>
  <c r="V15" i="10"/>
  <c r="Q26" i="3"/>
  <c r="W14" i="10"/>
  <c r="P26" i="3"/>
  <c r="V14" i="10"/>
  <c r="Q24" i="3"/>
  <c r="W11" i="10"/>
  <c r="P24" i="3"/>
  <c r="V11" i="10"/>
  <c r="Q25" i="3"/>
  <c r="W13" i="10"/>
  <c r="P25" i="3"/>
  <c r="V13" i="10"/>
  <c r="Q23" i="3"/>
  <c r="W10" i="10"/>
  <c r="P23" i="3"/>
  <c r="V10" i="10"/>
  <c r="N31" i="3"/>
  <c r="Q31" i="3"/>
  <c r="N30" i="3"/>
  <c r="R39" i="2"/>
  <c r="R9" i="10"/>
  <c r="R28" i="2"/>
  <c r="R31" i="2"/>
  <c r="N29" i="3"/>
  <c r="Q29" i="3"/>
  <c r="P22" i="3"/>
  <c r="V9" i="10"/>
  <c r="Q22" i="3"/>
  <c r="W9" i="10"/>
  <c r="P31" i="3"/>
  <c r="P29" i="3"/>
  <c r="Q30" i="3"/>
  <c r="P30" i="3"/>
  <c r="P11" i="10"/>
  <c r="Q13" i="10"/>
  <c r="Q11" i="10"/>
  <c r="Q14" i="10"/>
  <c r="Q15" i="10"/>
  <c r="R11" i="10"/>
  <c r="Q10" i="10"/>
  <c r="Q9" i="10"/>
</calcChain>
</file>

<file path=xl/comments1.xml><?xml version="1.0" encoding="utf-8"?>
<comments xmlns="http://schemas.openxmlformats.org/spreadsheetml/2006/main">
  <authors>
    <author>user</author>
    <author>bsm consulting</author>
    <author>Andrew Maller</author>
  </authors>
  <commentList>
    <comment ref="B1" authorId="0">
      <text>
        <r>
          <rPr>
            <sz val="8"/>
            <color indexed="81"/>
            <rFont val="Tahoma"/>
            <family val="2"/>
          </rPr>
          <t xml:space="preserve">1. To complete this report, enter information in all gray cells. Pre-entered formulas will calculate
     results once information is entered in the designated cells. Information should be entered on 
     a monthly basis.
2. To activate instructions regarding information to be entered in each cell, move your mouse 
     pointer to the applicable cell and click on the cell. NOTE:  Instructions are provided in cells for
     the first month of the year only and apply to each month thereafter. </t>
        </r>
        <r>
          <rPr>
            <i/>
            <sz val="8"/>
            <color indexed="81"/>
            <rFont val="Tahoma"/>
            <family val="2"/>
          </rPr>
          <t xml:space="preserve">If the instructions do 
     not fit on your screen, move the mouse pointer to the arrow scroll bars on the right and 
     bottom of this screen and click on the appropriate arrow to move in the direction needed to 
     view instructions. </t>
        </r>
        <r>
          <rPr>
            <sz val="8"/>
            <color indexed="81"/>
            <rFont val="Tahoma"/>
            <family val="2"/>
          </rPr>
          <t xml:space="preserve">
3. Cells containing formulas have been "protected" in order to reduce the 
    risk of writing over or deleting formulas in error. If modifications are 
    required, follow these instructions.
   </t>
        </r>
        <r>
          <rPr>
            <b/>
            <sz val="8"/>
            <color indexed="81"/>
            <rFont val="Tahoma"/>
            <family val="2"/>
          </rPr>
          <t>EXCEL VERSION 2003</t>
        </r>
        <r>
          <rPr>
            <sz val="8"/>
            <color indexed="81"/>
            <rFont val="Tahoma"/>
            <family val="2"/>
          </rPr>
          <t xml:space="preserve">
    a) Move the mouse pointer to "Tools" on the menu bar and click on 
        "Tools," then click on "Protection," then click on "Unprotect
         Sheet."
    b) The worksheet can now be modified as needed.
    c) Once modifications are complete, you can protect the entire 
        worksheet by clicking on "Tools" on the menu bar, then click on 
        "Protection," then click on "Protect Sheet."
    d) A message indicating "Password (Optional)" will appear. Click on 
        "OK" and the sheet will be protected without the need for a 
        password.
   </t>
        </r>
        <r>
          <rPr>
            <b/>
            <sz val="8"/>
            <color indexed="81"/>
            <rFont val="Tahoma"/>
            <family val="2"/>
          </rPr>
          <t>EXCEL VERSION 2007</t>
        </r>
        <r>
          <rPr>
            <sz val="8"/>
            <color indexed="81"/>
            <rFont val="Tahoma"/>
            <family val="2"/>
          </rPr>
          <t xml:space="preserve">
    a) Move the mouse pointer to "Review" on the menu ribbon then click 
        "Unprotect Sheet".
    b) The worksheet can now be modified as needed.
    c) Once modifications are complete, you can protect the entire worksheet by 
        clicking on "Review" on the menu ribbon then click "Protect Sheet".
    d) A message indicating "Password (Optional)" will appear. Click on 
        "OK" and the sheet will be protected without the need for a 
        password.
</t>
        </r>
      </text>
    </comment>
    <comment ref="E3" authorId="1">
      <text>
        <r>
          <rPr>
            <sz val="9"/>
            <color indexed="81"/>
            <rFont val="Tahoma"/>
            <family val="2"/>
          </rPr>
          <t>Enter the name of the practice. This information will automatically populate the title bar on the report.</t>
        </r>
        <r>
          <rPr>
            <sz val="8"/>
            <color indexed="81"/>
            <rFont val="Tahoma"/>
            <family val="2"/>
          </rPr>
          <t xml:space="preserve">
</t>
        </r>
      </text>
    </comment>
    <comment ref="G5" authorId="2">
      <text>
        <r>
          <rPr>
            <sz val="9"/>
            <color indexed="81"/>
            <rFont val="Tahoma"/>
            <family val="2"/>
          </rPr>
          <t>Enter the current year for which you are completing the report.</t>
        </r>
      </text>
    </comment>
    <comment ref="E17" authorId="2">
      <text>
        <r>
          <rPr>
            <sz val="9"/>
            <color indexed="81"/>
            <rFont val="Tahoma"/>
            <family val="2"/>
          </rPr>
          <t xml:space="preserve">Enter the monthly medical receipts before refunds and returned checks. </t>
        </r>
      </text>
    </comment>
    <comment ref="E18" authorId="2">
      <text>
        <r>
          <rPr>
            <sz val="9"/>
            <color indexed="81"/>
            <rFont val="Tahoma"/>
            <family val="2"/>
          </rPr>
          <t xml:space="preserve">Enter the monthly refunds and returned checks expressed as a negative amount. </t>
        </r>
      </text>
    </comment>
    <comment ref="E19" authorId="2">
      <text>
        <r>
          <rPr>
            <sz val="9"/>
            <color indexed="81"/>
            <rFont val="Tahoma"/>
            <family val="2"/>
          </rPr>
          <t xml:space="preserve">Enter the monthly expense for injectable drugs expressed as a negative amount. 
</t>
        </r>
      </text>
    </comment>
    <comment ref="E22" authorId="2">
      <text>
        <r>
          <rPr>
            <sz val="9"/>
            <color indexed="81"/>
            <rFont val="Tahoma"/>
            <family val="2"/>
          </rPr>
          <t xml:space="preserve">Enter any other income such as rental income or government incentives. </t>
        </r>
      </text>
    </comment>
    <comment ref="E27" authorId="2">
      <text>
        <r>
          <rPr>
            <sz val="9"/>
            <color indexed="81"/>
            <rFont val="Tahoma"/>
            <family val="2"/>
          </rPr>
          <t xml:space="preserve">Enter all practice operating expenses, as reported on the practice financial statements, except provider salary, bonus and pension/profit sharing contributions. Providers are defined as shareholder physicians, salaried associates, employed and contracted physicians, locum tenens, and residents and fellows working in the practice. 
</t>
        </r>
        <r>
          <rPr>
            <b/>
            <sz val="9"/>
            <color indexed="81"/>
            <rFont val="Tahoma"/>
            <family val="2"/>
          </rPr>
          <t xml:space="preserve">
Do not include the cost of injectable drugs.</t>
        </r>
      </text>
    </comment>
    <comment ref="E30" authorId="2">
      <text>
        <r>
          <rPr>
            <sz val="9"/>
            <color indexed="81"/>
            <rFont val="Tahoma"/>
            <family val="2"/>
          </rPr>
          <t xml:space="preserve">Enter the gross wages of all practice personnel, with the exception of providers.
</t>
        </r>
      </text>
    </comment>
    <comment ref="E34" authorId="2">
      <text>
        <r>
          <rPr>
            <sz val="9"/>
            <color indexed="81"/>
            <rFont val="Tahoma"/>
            <family val="2"/>
          </rPr>
          <t xml:space="preserve">Enter the monthly rent expense for the practice. If the expense includes items such as utilities, do not fill out the sections below. </t>
        </r>
      </text>
    </comment>
    <comment ref="E35" authorId="2">
      <text>
        <r>
          <rPr>
            <sz val="9"/>
            <color indexed="81"/>
            <rFont val="Tahoma"/>
            <family val="2"/>
          </rPr>
          <t xml:space="preserve">Include utilities here if they are not already included in the rent expense above. 
</t>
        </r>
      </text>
    </comment>
    <comment ref="E36" authorId="2">
      <text>
        <r>
          <rPr>
            <sz val="9"/>
            <color indexed="81"/>
            <rFont val="Tahoma"/>
            <family val="2"/>
          </rPr>
          <t xml:space="preserve">Enter any amounts for building repairs and maintenance if not already included in the rent expense. 
</t>
        </r>
      </text>
    </comment>
    <comment ref="D37" authorId="2">
      <text>
        <r>
          <rPr>
            <sz val="9"/>
            <color indexed="81"/>
            <rFont val="Tahoma"/>
            <family val="2"/>
          </rPr>
          <t xml:space="preserve">Enter any other related occupancy expenses in the gray cells. </t>
        </r>
      </text>
    </comment>
    <comment ref="E48" authorId="2">
      <text>
        <r>
          <rPr>
            <sz val="9"/>
            <color indexed="81"/>
            <rFont val="Tahoma"/>
            <family val="2"/>
          </rPr>
          <t xml:space="preserve">Enter the monthly medical receipts before refunds and returned checks. </t>
        </r>
      </text>
    </comment>
    <comment ref="E49" authorId="2">
      <text>
        <r>
          <rPr>
            <sz val="9"/>
            <color indexed="81"/>
            <rFont val="Tahoma"/>
            <family val="2"/>
          </rPr>
          <t xml:space="preserve">Enter the monthly refunds and returned checks expressed as a negative amount. </t>
        </r>
      </text>
    </comment>
    <comment ref="E50" authorId="2">
      <text>
        <r>
          <rPr>
            <sz val="9"/>
            <color indexed="81"/>
            <rFont val="Tahoma"/>
            <family val="2"/>
          </rPr>
          <t xml:space="preserve">Enter the monthly expense for injectable drugs expressed as a negative amount. 
</t>
        </r>
      </text>
    </comment>
    <comment ref="E53" authorId="2">
      <text>
        <r>
          <rPr>
            <sz val="9"/>
            <color indexed="81"/>
            <rFont val="Tahoma"/>
            <family val="2"/>
          </rPr>
          <t xml:space="preserve">Enter any other income such as rental income or government incentives. </t>
        </r>
      </text>
    </comment>
    <comment ref="E58" authorId="2">
      <text>
        <r>
          <rPr>
            <sz val="9"/>
            <color indexed="81"/>
            <rFont val="Tahoma"/>
            <family val="2"/>
          </rPr>
          <t xml:space="preserve">Enter all practice operating expenses, as reported on the practice financial statements, except provider salary, bonus and pension/profit sharing contributions. Providers are defined as shareholder physicians, salaried associates, employed and contracted physicians, locum tenens, and residents and fellows working in the practice. 
</t>
        </r>
        <r>
          <rPr>
            <b/>
            <sz val="9"/>
            <color indexed="81"/>
            <rFont val="Tahoma"/>
            <family val="2"/>
          </rPr>
          <t xml:space="preserve">
Do not include the cost of injectable drugs.</t>
        </r>
      </text>
    </comment>
    <comment ref="E61" authorId="2">
      <text>
        <r>
          <rPr>
            <sz val="9"/>
            <color indexed="81"/>
            <rFont val="Tahoma"/>
            <family val="2"/>
          </rPr>
          <t xml:space="preserve">Enter the gross wages of all practice personnel, with the exception of providers.
</t>
        </r>
      </text>
    </comment>
    <comment ref="E65" authorId="2">
      <text>
        <r>
          <rPr>
            <sz val="9"/>
            <color indexed="81"/>
            <rFont val="Tahoma"/>
            <family val="2"/>
          </rPr>
          <t xml:space="preserve">Enter the monthly rent expense for the practice. If the expense includes items such as utilities, do not fill out the sections below. </t>
        </r>
      </text>
    </comment>
    <comment ref="E66" authorId="2">
      <text>
        <r>
          <rPr>
            <sz val="9"/>
            <color indexed="81"/>
            <rFont val="Tahoma"/>
            <family val="2"/>
          </rPr>
          <t xml:space="preserve">Include utilities here if they are not already included in the rent expense above. 
</t>
        </r>
      </text>
    </comment>
    <comment ref="E67" authorId="2">
      <text>
        <r>
          <rPr>
            <sz val="9"/>
            <color indexed="81"/>
            <rFont val="Tahoma"/>
            <family val="2"/>
          </rPr>
          <t xml:space="preserve">Enter any amounts for building repairs and maintenance if not already included in the rent expense. 
</t>
        </r>
      </text>
    </comment>
    <comment ref="D68" authorId="2">
      <text>
        <r>
          <rPr>
            <sz val="9"/>
            <color indexed="81"/>
            <rFont val="Tahoma"/>
            <family val="2"/>
          </rPr>
          <t xml:space="preserve">Enter any other related occupancy expenses in the gray cells. </t>
        </r>
      </text>
    </comment>
  </commentList>
</comments>
</file>

<file path=xl/sharedStrings.xml><?xml version="1.0" encoding="utf-8"?>
<sst xmlns="http://schemas.openxmlformats.org/spreadsheetml/2006/main" count="134" uniqueCount="62">
  <si>
    <t>REVENUE</t>
  </si>
  <si>
    <t>Other Income</t>
  </si>
  <si>
    <t>EXPENSES</t>
  </si>
  <si>
    <t>TOTAL REVENUE</t>
  </si>
  <si>
    <t>Monthly Operating Efficiency Dashboard</t>
  </si>
  <si>
    <t>Net Medical Receipts</t>
  </si>
  <si>
    <t>Jan</t>
  </si>
  <si>
    <t>Feb</t>
  </si>
  <si>
    <t>Mar</t>
  </si>
  <si>
    <t>Apr</t>
  </si>
  <si>
    <t>May</t>
  </si>
  <si>
    <t>Jun</t>
  </si>
  <si>
    <t>Jul</t>
  </si>
  <si>
    <t>Aug</t>
  </si>
  <si>
    <t>Sep</t>
  </si>
  <si>
    <t>Oct</t>
  </si>
  <si>
    <t>Nov</t>
  </si>
  <si>
    <t>Dec</t>
  </si>
  <si>
    <t>Gross Medical Receipts</t>
  </si>
  <si>
    <t>6 Month Average</t>
  </si>
  <si>
    <t>12 Month Average</t>
  </si>
  <si>
    <t>CURRENT MONTH</t>
  </si>
  <si>
    <t>YEAR TO DATE</t>
  </si>
  <si>
    <t>FOR YTD GRAPH!!!</t>
  </si>
  <si>
    <t>Operating Efficiency Dashboard Data Entry</t>
  </si>
  <si>
    <t>YTD TOTALS</t>
  </si>
  <si>
    <t>Click Here for Instructions</t>
  </si>
  <si>
    <t>Insert Practice Name:</t>
  </si>
  <si>
    <t>Enter the year for which you are completing the report:</t>
  </si>
  <si>
    <t>Enter the required data by month, for both the current year and prior year in the grey shaded cells below.</t>
  </si>
  <si>
    <t>(Less Refunds and Returned Checks)</t>
  </si>
  <si>
    <t>(Less Drug Expenses)</t>
  </si>
  <si>
    <t>Total Operating Expenses</t>
  </si>
  <si>
    <t>OPERATING EXPENSES</t>
  </si>
  <si>
    <t>Occupancy Expenses</t>
  </si>
  <si>
    <t>Rent</t>
  </si>
  <si>
    <t>Utilities</t>
  </si>
  <si>
    <t>Building Repairs and Maintenance</t>
  </si>
  <si>
    <t>Total Occupancy Expenses</t>
  </si>
  <si>
    <t>Operating Expense Ratio</t>
  </si>
  <si>
    <t>Occupancy Expense Ratio</t>
  </si>
  <si>
    <t>TOTAL</t>
  </si>
  <si>
    <t>This program has been designed for use by individuals with no formal Excel training.</t>
  </si>
  <si>
    <t>It's as easy as 1, 2, 3……..</t>
  </si>
  <si>
    <t>Step 1</t>
  </si>
  <si>
    <t>Step 2</t>
  </si>
  <si>
    <t>Step 3</t>
  </si>
  <si>
    <t>Operating Efficiency Dashboard Report</t>
  </si>
  <si>
    <t>% of Revenue</t>
  </si>
  <si>
    <t>Variance to Prior Year</t>
  </si>
  <si>
    <t>Trends</t>
  </si>
  <si>
    <t>Total Revenue</t>
  </si>
  <si>
    <t>Operating Expenses</t>
  </si>
  <si>
    <t>Non-MD/OD Staff Payroll Ratio</t>
  </si>
  <si>
    <t>Non MD/OD Staff Payroll</t>
  </si>
  <si>
    <t>Non-MD/OD Staff Salaries</t>
  </si>
  <si>
    <t>All Other Occupancy Expenses</t>
  </si>
  <si>
    <t xml:space="preserve">The operating efficiency dashboard report allows the user to track and measure key performance indicators (KPIs) related to practice efficiency. As a measure of efficiency, this dashboard captures three key expense categories: total operating expenses, staff payroll, and occupancy cost. </t>
  </si>
  <si>
    <t>Should you have questions in completing the analysis, please contact BSM Customer Support at 1-866-220-3184.</t>
  </si>
  <si>
    <t>© 2016, BSM Consulting</t>
  </si>
  <si>
    <t>Updated 1/27/2016</t>
  </si>
  <si>
    <t>Practice Name</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</si>
</sst>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5" formatCode="&quot;$&quot;#,##0_);\(&quot;$&quot;#,##0\)"/>
    <numFmt numFmtId="7" formatCode="&quot;$&quot;#,##0.00_);\(&quot;$&quot;#,##0.00\)"/>
    <numFmt numFmtId="43" formatCode="_(* #,##0.00_);_(* \(#,##0.00\);_(* &quot;-&quot;??_);_(@_)"/>
    <numFmt numFmtId="164" formatCode="&quot;$&quot;#,##0"/>
    <numFmt numFmtId="165" formatCode="_(* #,##0_);_(* \(#,##0\);_(* &quot;-&quot;??_);_(@_)"/>
    <numFmt numFmtId="166" formatCode="0.0%"/>
    <numFmt numFmtId="167" formatCode="mmm"/>
    <numFmt numFmtId="168" formatCode="m/d/yy;@"/>
  </numFmts>
  <fonts count="46" x14ac:knownFonts="1">
    <font>
      <sz val="11"/>
      <color theme="1"/>
      <name val="Calibri"/>
      <family val="2"/>
      <scheme val="minor"/>
    </font>
    <font>
      <sz val="11"/>
      <color theme="1"/>
      <name val="Calibri"/>
      <family val="2"/>
      <scheme val="minor"/>
    </font>
    <font>
      <sz val="10"/>
      <color theme="1"/>
      <name val="Arial"/>
      <family val="2"/>
    </font>
    <font>
      <b/>
      <sz val="10"/>
      <color theme="1"/>
      <name val="Arial"/>
      <family val="2"/>
    </font>
    <font>
      <sz val="10"/>
      <name val="Arial"/>
      <family val="2"/>
    </font>
    <font>
      <b/>
      <sz val="10"/>
      <name val="Arial"/>
      <family val="2"/>
    </font>
    <font>
      <b/>
      <sz val="10"/>
      <color theme="0"/>
      <name val="Arial"/>
      <family val="2"/>
    </font>
    <font>
      <sz val="14"/>
      <color theme="1"/>
      <name val="Arial Black"/>
      <family val="2"/>
    </font>
    <font>
      <b/>
      <sz val="10"/>
      <color theme="3" tint="-0.249977111117893"/>
      <name val="Arial"/>
      <family val="2"/>
    </font>
    <font>
      <b/>
      <sz val="18"/>
      <color indexed="9"/>
      <name val="Arial"/>
      <family val="2"/>
    </font>
    <font>
      <sz val="14"/>
      <color indexed="23"/>
      <name val="Arial"/>
      <family val="2"/>
    </font>
    <font>
      <i/>
      <sz val="10"/>
      <color theme="1"/>
      <name val="Arial"/>
      <family val="2"/>
    </font>
    <font>
      <b/>
      <sz val="10"/>
      <color indexed="9"/>
      <name val="Arial"/>
      <family val="2"/>
    </font>
    <font>
      <sz val="10"/>
      <name val="Times New Roman"/>
      <family val="1"/>
    </font>
    <font>
      <b/>
      <sz val="10"/>
      <color indexed="23"/>
      <name val="Times New Roman"/>
      <family val="1"/>
    </font>
    <font>
      <b/>
      <u/>
      <sz val="10"/>
      <name val="Arial"/>
      <family val="2"/>
    </font>
    <font>
      <b/>
      <u/>
      <sz val="9"/>
      <name val="Arial"/>
      <family val="2"/>
    </font>
    <font>
      <sz val="10"/>
      <color rgb="FF0070C0"/>
      <name val="Arial"/>
      <family val="2"/>
    </font>
    <font>
      <sz val="8"/>
      <color indexed="81"/>
      <name val="Tahoma"/>
      <family val="2"/>
    </font>
    <font>
      <i/>
      <sz val="8"/>
      <color indexed="81"/>
      <name val="Tahoma"/>
      <family val="2"/>
    </font>
    <font>
      <b/>
      <sz val="8"/>
      <color indexed="81"/>
      <name val="Tahoma"/>
      <family val="2"/>
    </font>
    <font>
      <sz val="9"/>
      <color indexed="81"/>
      <name val="Tahoma"/>
      <family val="2"/>
    </font>
    <font>
      <b/>
      <sz val="12"/>
      <color rgb="FF757D56"/>
      <name val="Arial"/>
      <family val="2"/>
    </font>
    <font>
      <b/>
      <sz val="14"/>
      <color rgb="FF73514F"/>
      <name val="Arial"/>
      <family val="2"/>
    </font>
    <font>
      <sz val="10"/>
      <name val="Calibri"/>
      <family val="2"/>
    </font>
    <font>
      <b/>
      <sz val="12"/>
      <color indexed="8"/>
      <name val="Arial"/>
      <family val="2"/>
    </font>
    <font>
      <sz val="10"/>
      <color indexed="8"/>
      <name val="Arial"/>
      <family val="2"/>
    </font>
    <font>
      <sz val="10"/>
      <color rgb="FFFF0000"/>
      <name val="Arial"/>
      <family val="2"/>
    </font>
    <font>
      <sz val="12"/>
      <color rgb="FFFF0000"/>
      <name val="Arial"/>
      <family val="2"/>
    </font>
    <font>
      <b/>
      <i/>
      <sz val="16"/>
      <name val="Arial"/>
      <family val="2"/>
    </font>
    <font>
      <sz val="10"/>
      <name val="Wingdings"/>
      <charset val="2"/>
    </font>
    <font>
      <b/>
      <i/>
      <sz val="10"/>
      <name val="Arial"/>
      <family val="2"/>
    </font>
    <font>
      <i/>
      <sz val="10"/>
      <name val="Arial"/>
      <family val="2"/>
    </font>
    <font>
      <b/>
      <sz val="10"/>
      <color rgb="FF757D56"/>
      <name val="Arial"/>
      <family val="2"/>
    </font>
    <font>
      <u/>
      <sz val="10"/>
      <color theme="1"/>
      <name val="Arial"/>
      <family val="2"/>
    </font>
    <font>
      <b/>
      <sz val="11"/>
      <color rgb="FF1F497D"/>
      <name val="Calibri"/>
      <family val="2"/>
      <scheme val="minor"/>
    </font>
    <font>
      <b/>
      <sz val="9"/>
      <color indexed="81"/>
      <name val="Tahoma"/>
      <family val="2"/>
    </font>
    <font>
      <sz val="12"/>
      <name val="Arial"/>
      <family val="2"/>
    </font>
    <font>
      <sz val="11"/>
      <name val="Calibri"/>
      <family val="2"/>
      <scheme val="minor"/>
    </font>
    <font>
      <b/>
      <sz val="14"/>
      <color rgb="FF195D80"/>
      <name val="Arial"/>
      <family val="2"/>
    </font>
    <font>
      <sz val="11"/>
      <color theme="0"/>
      <name val="Calibri"/>
      <family val="2"/>
      <scheme val="minor"/>
    </font>
    <font>
      <sz val="9"/>
      <name val="Arial"/>
      <family val="2"/>
    </font>
    <font>
      <sz val="9"/>
      <color theme="1"/>
      <name val="Arial"/>
      <family val="2"/>
    </font>
    <font>
      <b/>
      <sz val="12"/>
      <color indexed="10"/>
      <name val="Arial"/>
      <family val="2"/>
    </font>
    <font>
      <b/>
      <sz val="12"/>
      <color indexed="12"/>
      <name val="Arial"/>
      <family val="2"/>
    </font>
    <font>
      <b/>
      <sz val="11"/>
      <color rgb="FF0000FF"/>
      <name val="Arial"/>
      <family val="2"/>
    </font>
  </fonts>
  <fills count="15">
    <fill>
      <patternFill patternType="none"/>
    </fill>
    <fill>
      <patternFill patternType="gray125"/>
    </fill>
    <fill>
      <patternFill patternType="solid">
        <fgColor theme="0"/>
        <bgColor indexed="64"/>
      </patternFill>
    </fill>
    <fill>
      <gradientFill degree="90">
        <stop position="0">
          <color theme="0"/>
        </stop>
        <stop position="1">
          <color theme="0" tint="-0.25098422193060094"/>
        </stop>
      </gradientFill>
    </fill>
    <fill>
      <patternFill patternType="solid">
        <fgColor theme="0" tint="-0.14999847407452621"/>
        <bgColor indexed="64"/>
      </patternFill>
    </fill>
    <fill>
      <patternFill patternType="solid">
        <fgColor indexed="22"/>
        <bgColor indexed="64"/>
      </patternFill>
    </fill>
    <fill>
      <patternFill patternType="solid">
        <fgColor indexed="9"/>
        <bgColor indexed="64"/>
      </patternFill>
    </fill>
    <fill>
      <patternFill patternType="solid">
        <fgColor rgb="FFC0C0C0"/>
        <bgColor indexed="64"/>
      </patternFill>
    </fill>
    <fill>
      <patternFill patternType="solid">
        <fgColor rgb="FFB0D0CD"/>
        <bgColor indexed="64"/>
      </patternFill>
    </fill>
    <fill>
      <patternFill patternType="solid">
        <fgColor theme="0" tint="-0.249977111117893"/>
        <bgColor indexed="64"/>
      </patternFill>
    </fill>
    <fill>
      <patternFill patternType="solid">
        <fgColor theme="0" tint="-0.14996795556505021"/>
        <bgColor indexed="64"/>
      </patternFill>
    </fill>
    <fill>
      <patternFill patternType="solid">
        <fgColor rgb="FF195D80"/>
        <bgColor indexed="64"/>
      </patternFill>
    </fill>
    <fill>
      <patternFill patternType="solid">
        <fgColor rgb="FF195D80"/>
        <bgColor auto="1"/>
      </patternFill>
    </fill>
    <fill>
      <patternFill patternType="solid">
        <fgColor indexed="13"/>
        <bgColor indexed="64"/>
      </patternFill>
    </fill>
    <fill>
      <patternFill patternType="solid">
        <fgColor rgb="FF62B236"/>
        <bgColor indexed="64"/>
      </patternFill>
    </fill>
  </fills>
  <borders count="26">
    <border>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
      <left style="thin">
        <color indexed="64"/>
      </left>
      <right style="thin">
        <color indexed="64"/>
      </right>
      <top style="thin">
        <color indexed="64"/>
      </top>
      <bottom style="thin">
        <color indexed="64"/>
      </bottom>
      <diagonal/>
    </border>
    <border>
      <left/>
      <right/>
      <top/>
      <bottom style="hair">
        <color theme="1" tint="0.499984740745262"/>
      </bottom>
      <diagonal/>
    </border>
    <border>
      <left style="hair">
        <color theme="1" tint="0.24994659260841701"/>
      </left>
      <right style="hair">
        <color theme="1" tint="0.24994659260841701"/>
      </right>
      <top style="thin">
        <color theme="1" tint="0.499984740745262"/>
      </top>
      <bottom/>
      <diagonal/>
    </border>
    <border>
      <left style="hair">
        <color theme="1" tint="0.24994659260841701"/>
      </left>
      <right style="hair">
        <color theme="1" tint="0.24994659260841701"/>
      </right>
      <top/>
      <bottom/>
      <diagonal/>
    </border>
    <border>
      <left style="hair">
        <color theme="1" tint="0.24994659260841701"/>
      </left>
      <right style="hair">
        <color theme="1" tint="0.24994659260841701"/>
      </right>
      <top/>
      <bottom style="hair">
        <color theme="1" tint="0.2499465926084170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ck">
        <color theme="3"/>
      </left>
      <right/>
      <top/>
      <bottom/>
      <diagonal/>
    </border>
    <border>
      <left/>
      <right style="thick">
        <color theme="3"/>
      </right>
      <top/>
      <bottom/>
      <diagonal/>
    </border>
  </borders>
  <cellStyleXfs count="7">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xf numFmtId="0" fontId="1" fillId="0" borderId="0"/>
    <xf numFmtId="0" fontId="4" fillId="0" borderId="0"/>
    <xf numFmtId="0" fontId="4" fillId="0" borderId="0"/>
  </cellStyleXfs>
  <cellXfs count="169">
    <xf numFmtId="0" fontId="0" fillId="0" borderId="0" xfId="0"/>
    <xf numFmtId="0" fontId="2" fillId="0" borderId="0" xfId="0" applyFont="1"/>
    <xf numFmtId="0" fontId="2" fillId="2" borderId="0" xfId="0" applyFont="1" applyFill="1"/>
    <xf numFmtId="164" fontId="3" fillId="2" borderId="0" xfId="0" applyNumberFormat="1" applyFont="1" applyFill="1"/>
    <xf numFmtId="0" fontId="2" fillId="2" borderId="3" xfId="0" applyFont="1" applyFill="1" applyBorder="1"/>
    <xf numFmtId="0" fontId="2" fillId="2" borderId="4" xfId="0" applyFont="1" applyFill="1" applyBorder="1"/>
    <xf numFmtId="0" fontId="2" fillId="2" borderId="5" xfId="0" applyFont="1" applyFill="1" applyBorder="1"/>
    <xf numFmtId="0" fontId="2" fillId="2" borderId="6" xfId="0" applyFont="1" applyFill="1" applyBorder="1"/>
    <xf numFmtId="0" fontId="2" fillId="2" borderId="7" xfId="0" applyFont="1" applyFill="1" applyBorder="1"/>
    <xf numFmtId="0" fontId="3" fillId="2" borderId="0" xfId="0" applyFont="1" applyFill="1" applyBorder="1" applyAlignment="1">
      <alignment horizontal="left" indent="2"/>
    </xf>
    <xf numFmtId="0" fontId="2" fillId="2" borderId="0" xfId="0" applyFont="1" applyFill="1" applyBorder="1"/>
    <xf numFmtId="0" fontId="2" fillId="2" borderId="8" xfId="0" applyFont="1" applyFill="1" applyBorder="1"/>
    <xf numFmtId="0" fontId="2" fillId="2" borderId="9" xfId="0" applyFont="1" applyFill="1" applyBorder="1"/>
    <xf numFmtId="0" fontId="2" fillId="2" borderId="10" xfId="0" applyFont="1" applyFill="1" applyBorder="1"/>
    <xf numFmtId="0" fontId="2" fillId="2" borderId="11" xfId="0" applyFont="1" applyFill="1" applyBorder="1"/>
    <xf numFmtId="0" fontId="2" fillId="4" borderId="3" xfId="0" applyFont="1" applyFill="1" applyBorder="1"/>
    <xf numFmtId="0" fontId="2" fillId="4" borderId="6" xfId="0" applyFont="1" applyFill="1" applyBorder="1"/>
    <xf numFmtId="0" fontId="2" fillId="4" borderId="8" xfId="0" applyFont="1" applyFill="1" applyBorder="1"/>
    <xf numFmtId="0" fontId="2" fillId="4" borderId="9" xfId="0" applyFont="1" applyFill="1" applyBorder="1"/>
    <xf numFmtId="0" fontId="2" fillId="4" borderId="10" xfId="0" applyFont="1" applyFill="1" applyBorder="1"/>
    <xf numFmtId="0" fontId="2" fillId="4" borderId="5" xfId="0" applyFont="1" applyFill="1" applyBorder="1"/>
    <xf numFmtId="0" fontId="2" fillId="4" borderId="7" xfId="0" applyFont="1" applyFill="1" applyBorder="1"/>
    <xf numFmtId="0" fontId="2" fillId="4" borderId="4" xfId="0" applyFont="1" applyFill="1" applyBorder="1"/>
    <xf numFmtId="0" fontId="5" fillId="6" borderId="0" xfId="0" quotePrefix="1" applyFont="1" applyFill="1" applyAlignment="1">
      <alignment horizontal="right"/>
    </xf>
    <xf numFmtId="0" fontId="5" fillId="6" borderId="0" xfId="0" applyFont="1" applyFill="1"/>
    <xf numFmtId="0" fontId="2" fillId="5" borderId="0" xfId="0" applyFont="1" applyFill="1"/>
    <xf numFmtId="0" fontId="2" fillId="7" borderId="0" xfId="0" applyFont="1" applyFill="1"/>
    <xf numFmtId="0" fontId="2" fillId="6" borderId="0" xfId="0" applyFont="1" applyFill="1"/>
    <xf numFmtId="0" fontId="6" fillId="2" borderId="0" xfId="0" applyFont="1" applyFill="1" applyAlignment="1">
      <alignment horizontal="left"/>
    </xf>
    <xf numFmtId="0" fontId="2" fillId="6" borderId="0" xfId="0" applyFont="1" applyFill="1" applyBorder="1"/>
    <xf numFmtId="1" fontId="2" fillId="2" borderId="0" xfId="0" applyNumberFormat="1" applyFont="1" applyFill="1" applyBorder="1"/>
    <xf numFmtId="165" fontId="4" fillId="2" borderId="0" xfId="1" applyNumberFormat="1" applyFont="1" applyFill="1" applyBorder="1"/>
    <xf numFmtId="165" fontId="5" fillId="2" borderId="0" xfId="1" applyNumberFormat="1" applyFont="1" applyFill="1" applyBorder="1"/>
    <xf numFmtId="9" fontId="4" fillId="2" borderId="13" xfId="2" applyFont="1" applyFill="1" applyBorder="1"/>
    <xf numFmtId="0" fontId="2" fillId="6" borderId="0" xfId="0" applyFont="1" applyFill="1" applyAlignment="1">
      <alignment horizontal="center"/>
    </xf>
    <xf numFmtId="0" fontId="3" fillId="2" borderId="0" xfId="0" applyFont="1" applyFill="1" applyBorder="1" applyAlignment="1">
      <alignment vertical="center"/>
    </xf>
    <xf numFmtId="0" fontId="2" fillId="2" borderId="0" xfId="0" applyFont="1" applyFill="1" applyBorder="1" applyAlignment="1">
      <alignment horizontal="left" indent="1"/>
    </xf>
    <xf numFmtId="0" fontId="2" fillId="3" borderId="1" xfId="0" applyFont="1" applyFill="1" applyBorder="1" applyAlignment="1">
      <alignment horizontal="center" wrapText="1"/>
    </xf>
    <xf numFmtId="0" fontId="2" fillId="2" borderId="0" xfId="0" applyFont="1" applyFill="1" applyBorder="1" applyAlignment="1">
      <alignment horizontal="left" indent="2"/>
    </xf>
    <xf numFmtId="0" fontId="2" fillId="2" borderId="0" xfId="0" applyFont="1" applyFill="1" applyBorder="1" applyAlignment="1">
      <alignment horizontal="left" vertical="center" indent="1"/>
    </xf>
    <xf numFmtId="0" fontId="2" fillId="4" borderId="0" xfId="0" applyFont="1" applyFill="1" applyBorder="1"/>
    <xf numFmtId="0" fontId="7" fillId="2" borderId="0" xfId="0" applyFont="1" applyFill="1" applyAlignment="1">
      <alignment horizontal="left" vertical="center"/>
    </xf>
    <xf numFmtId="0" fontId="2" fillId="2" borderId="0" xfId="0" applyFont="1" applyFill="1" applyBorder="1" applyAlignment="1">
      <alignment horizontal="left" vertical="center"/>
    </xf>
    <xf numFmtId="0" fontId="2" fillId="4" borderId="2" xfId="0" applyFont="1" applyFill="1" applyBorder="1"/>
    <xf numFmtId="0" fontId="3" fillId="4" borderId="0" xfId="0" applyFont="1" applyFill="1" applyBorder="1" applyAlignment="1">
      <alignment horizontal="left" vertical="center" indent="2"/>
    </xf>
    <xf numFmtId="0" fontId="2" fillId="2" borderId="0" xfId="0" applyFont="1" applyFill="1" applyBorder="1" applyAlignment="1">
      <alignment horizontal="left" vertical="center" indent="2"/>
    </xf>
    <xf numFmtId="0" fontId="8" fillId="4" borderId="0" xfId="0" applyFont="1" applyFill="1" applyAlignment="1">
      <alignment horizontal="center"/>
    </xf>
    <xf numFmtId="167" fontId="0" fillId="2" borderId="0" xfId="0" applyNumberFormat="1" applyFill="1" applyAlignment="1">
      <alignment horizontal="center"/>
    </xf>
    <xf numFmtId="0" fontId="3" fillId="2" borderId="0" xfId="0" applyFont="1" applyFill="1" applyBorder="1" applyAlignment="1">
      <alignment horizontal="left" vertical="center" indent="2"/>
    </xf>
    <xf numFmtId="0" fontId="2" fillId="2" borderId="0" xfId="0" applyFont="1" applyFill="1" applyAlignment="1">
      <alignment horizontal="center"/>
    </xf>
    <xf numFmtId="166" fontId="2" fillId="2" borderId="0" xfId="0" applyNumberFormat="1" applyFont="1" applyFill="1" applyAlignment="1">
      <alignment horizontal="center"/>
    </xf>
    <xf numFmtId="0" fontId="3" fillId="2" borderId="0" xfId="0" applyFont="1" applyFill="1"/>
    <xf numFmtId="0" fontId="2" fillId="2" borderId="0" xfId="0" applyFont="1" applyFill="1" applyBorder="1" applyAlignment="1">
      <alignment horizontal="left"/>
    </xf>
    <xf numFmtId="0" fontId="3" fillId="2" borderId="0" xfId="0" applyFont="1" applyFill="1" applyBorder="1" applyAlignment="1">
      <alignment horizontal="left" vertical="center" indent="1"/>
    </xf>
    <xf numFmtId="164" fontId="2" fillId="2" borderId="14" xfId="0" applyNumberFormat="1" applyFont="1" applyFill="1" applyBorder="1"/>
    <xf numFmtId="0" fontId="2" fillId="2" borderId="15" xfId="0" applyFont="1" applyFill="1" applyBorder="1"/>
    <xf numFmtId="166" fontId="2" fillId="2" borderId="15" xfId="0" applyNumberFormat="1" applyFont="1" applyFill="1" applyBorder="1" applyAlignment="1">
      <alignment vertical="center"/>
    </xf>
    <xf numFmtId="0" fontId="3" fillId="2" borderId="0" xfId="0" applyFont="1" applyFill="1" applyBorder="1" applyAlignment="1"/>
    <xf numFmtId="164" fontId="3" fillId="2" borderId="16" xfId="0" applyNumberFormat="1" applyFont="1" applyFill="1" applyBorder="1" applyAlignment="1">
      <alignment vertical="center"/>
    </xf>
    <xf numFmtId="0" fontId="2" fillId="8" borderId="0" xfId="0" applyFont="1" applyFill="1"/>
    <xf numFmtId="0" fontId="2" fillId="8" borderId="0" xfId="0" applyFont="1" applyFill="1" applyBorder="1" applyAlignment="1">
      <alignment horizontal="left"/>
    </xf>
    <xf numFmtId="166" fontId="4" fillId="2" borderId="0" xfId="2" applyNumberFormat="1" applyFont="1" applyFill="1" applyBorder="1"/>
    <xf numFmtId="164" fontId="3" fillId="2" borderId="0" xfId="0" applyNumberFormat="1" applyFont="1" applyFill="1" applyBorder="1"/>
    <xf numFmtId="0" fontId="10" fillId="2" borderId="0" xfId="0" applyFont="1" applyFill="1" applyBorder="1" applyAlignment="1">
      <alignment horizontal="left"/>
    </xf>
    <xf numFmtId="0" fontId="3" fillId="2" borderId="12" xfId="0" applyFont="1" applyFill="1" applyBorder="1" applyAlignment="1">
      <alignment horizontal="center"/>
    </xf>
    <xf numFmtId="0" fontId="11" fillId="5" borderId="0" xfId="0" applyFont="1" applyFill="1"/>
    <xf numFmtId="0" fontId="11" fillId="6" borderId="0" xfId="0" applyFont="1" applyFill="1"/>
    <xf numFmtId="0" fontId="11" fillId="7" borderId="0" xfId="0" applyFont="1" applyFill="1"/>
    <xf numFmtId="0" fontId="0" fillId="5" borderId="0" xfId="0" applyFill="1"/>
    <xf numFmtId="0" fontId="0" fillId="6" borderId="0" xfId="0" applyFill="1"/>
    <xf numFmtId="0" fontId="13" fillId="6" borderId="0" xfId="0" applyFont="1" applyFill="1" applyAlignment="1">
      <alignment horizontal="centerContinuous"/>
    </xf>
    <xf numFmtId="0" fontId="13" fillId="6" borderId="0" xfId="0" applyFont="1" applyFill="1"/>
    <xf numFmtId="0" fontId="14" fillId="6" borderId="0" xfId="0" applyFont="1" applyFill="1" applyAlignment="1">
      <alignment horizontal="center"/>
    </xf>
    <xf numFmtId="0" fontId="12" fillId="6" borderId="0" xfId="0" applyFont="1" applyFill="1" applyBorder="1" applyAlignment="1">
      <alignment horizontal="center"/>
    </xf>
    <xf numFmtId="0" fontId="0" fillId="6" borderId="0" xfId="0" applyFill="1" applyBorder="1" applyAlignment="1">
      <alignment horizontal="center"/>
    </xf>
    <xf numFmtId="168" fontId="15" fillId="6" borderId="0" xfId="0" applyNumberFormat="1" applyFont="1" applyFill="1" applyBorder="1" applyAlignment="1">
      <alignment horizontal="centerContinuous"/>
    </xf>
    <xf numFmtId="168" fontId="16" fillId="6" borderId="0" xfId="0" applyNumberFormat="1" applyFont="1" applyFill="1" applyBorder="1" applyAlignment="1">
      <alignment horizontal="centerContinuous"/>
    </xf>
    <xf numFmtId="164" fontId="5" fillId="2" borderId="0" xfId="0" applyNumberFormat="1" applyFont="1" applyFill="1" applyBorder="1" applyProtection="1">
      <protection locked="0"/>
    </xf>
    <xf numFmtId="166" fontId="5" fillId="6" borderId="0" xfId="0" applyNumberFormat="1" applyFont="1" applyFill="1" applyBorder="1" applyAlignment="1">
      <alignment horizontal="right"/>
    </xf>
    <xf numFmtId="0" fontId="0" fillId="6" borderId="0" xfId="0" applyFill="1" applyBorder="1"/>
    <xf numFmtId="0" fontId="0" fillId="9" borderId="0" xfId="0" applyFill="1"/>
    <xf numFmtId="164" fontId="13" fillId="6" borderId="0" xfId="0" applyNumberFormat="1" applyFont="1" applyFill="1" applyBorder="1"/>
    <xf numFmtId="0" fontId="17" fillId="5" borderId="0" xfId="0" applyFont="1" applyFill="1"/>
    <xf numFmtId="164" fontId="4" fillId="6" borderId="0" xfId="0" applyNumberFormat="1" applyFont="1" applyFill="1" applyBorder="1" applyProtection="1">
      <protection locked="0"/>
    </xf>
    <xf numFmtId="0" fontId="22" fillId="6" borderId="0" xfId="0" applyFont="1" applyFill="1"/>
    <xf numFmtId="164" fontId="4" fillId="2" borderId="0" xfId="2" applyNumberFormat="1" applyFont="1" applyFill="1" applyBorder="1" applyAlignment="1">
      <alignment horizontal="right"/>
    </xf>
    <xf numFmtId="164" fontId="5" fillId="2" borderId="0" xfId="2" applyNumberFormat="1" applyFont="1" applyFill="1" applyBorder="1"/>
    <xf numFmtId="5" fontId="5" fillId="2" borderId="0" xfId="2" applyNumberFormat="1" applyFont="1" applyFill="1" applyBorder="1" applyAlignment="1">
      <alignment horizontal="right"/>
    </xf>
    <xf numFmtId="5" fontId="3" fillId="2" borderId="0" xfId="0" applyNumberFormat="1" applyFont="1" applyFill="1"/>
    <xf numFmtId="5" fontId="5" fillId="2" borderId="12" xfId="2" applyNumberFormat="1" applyFont="1" applyFill="1" applyBorder="1" applyAlignment="1">
      <alignment horizontal="right"/>
    </xf>
    <xf numFmtId="5" fontId="5" fillId="2" borderId="0" xfId="1" applyNumberFormat="1" applyFont="1" applyFill="1" applyBorder="1" applyAlignment="1">
      <alignment horizontal="right"/>
    </xf>
    <xf numFmtId="5" fontId="3" fillId="2" borderId="0" xfId="0" applyNumberFormat="1" applyFont="1" applyFill="1" applyAlignment="1">
      <alignment horizontal="right"/>
    </xf>
    <xf numFmtId="166" fontId="5" fillId="2" borderId="0" xfId="2" applyNumberFormat="1" applyFont="1" applyFill="1" applyBorder="1"/>
    <xf numFmtId="5" fontId="15" fillId="6" borderId="0" xfId="0" applyNumberFormat="1" applyFont="1" applyFill="1" applyBorder="1" applyAlignment="1">
      <alignment horizontal="centerContinuous"/>
    </xf>
    <xf numFmtId="5" fontId="4" fillId="6" borderId="0" xfId="0" applyNumberFormat="1" applyFont="1" applyFill="1" applyBorder="1" applyProtection="1"/>
    <xf numFmtId="5" fontId="0" fillId="6" borderId="0" xfId="0" applyNumberFormat="1" applyFill="1" applyBorder="1"/>
    <xf numFmtId="5" fontId="2" fillId="2" borderId="0" xfId="0" applyNumberFormat="1" applyFont="1" applyFill="1"/>
    <xf numFmtId="0" fontId="2" fillId="6" borderId="0" xfId="0" applyFont="1" applyFill="1" applyBorder="1" applyAlignment="1">
      <alignment horizontal="left" indent="2"/>
    </xf>
    <xf numFmtId="168" fontId="12" fillId="2" borderId="0" xfId="0" applyNumberFormat="1" applyFont="1" applyFill="1" applyBorder="1" applyAlignment="1" applyProtection="1">
      <alignment horizontal="center" vertical="center" wrapText="1"/>
    </xf>
    <xf numFmtId="0" fontId="4" fillId="6" borderId="0" xfId="3" applyFill="1"/>
    <xf numFmtId="0" fontId="23" fillId="6" borderId="0" xfId="3" applyFont="1" applyFill="1" applyAlignment="1">
      <alignment horizontal="centerContinuous"/>
    </xf>
    <xf numFmtId="0" fontId="4" fillId="6" borderId="0" xfId="3" applyFill="1" applyAlignment="1">
      <alignment horizontal="centerContinuous"/>
    </xf>
    <xf numFmtId="0" fontId="24" fillId="6" borderId="0" xfId="3" applyFont="1" applyFill="1" applyAlignment="1">
      <alignment horizontal="centerContinuous"/>
    </xf>
    <xf numFmtId="0" fontId="25" fillId="4" borderId="17" xfId="3" applyFont="1" applyFill="1" applyBorder="1" applyAlignment="1">
      <alignment horizontal="centerContinuous"/>
    </xf>
    <xf numFmtId="0" fontId="26" fillId="4" borderId="18" xfId="3" applyFont="1" applyFill="1" applyBorder="1" applyAlignment="1">
      <alignment horizontal="centerContinuous"/>
    </xf>
    <xf numFmtId="0" fontId="26" fillId="4" borderId="19" xfId="3" applyFont="1" applyFill="1" applyBorder="1" applyAlignment="1">
      <alignment horizontal="centerContinuous"/>
    </xf>
    <xf numFmtId="0" fontId="4" fillId="6" borderId="0" xfId="3" applyFill="1" applyProtection="1"/>
    <xf numFmtId="0" fontId="28" fillId="6" borderId="0" xfId="3" applyFont="1" applyFill="1" applyProtection="1"/>
    <xf numFmtId="0" fontId="27" fillId="6" borderId="0" xfId="3" applyFont="1" applyFill="1" applyProtection="1"/>
    <xf numFmtId="0" fontId="29" fillId="6" borderId="0" xfId="3" applyFont="1" applyFill="1" applyProtection="1"/>
    <xf numFmtId="0" fontId="29" fillId="6" borderId="0" xfId="3" applyFont="1" applyFill="1" applyAlignment="1" applyProtection="1">
      <alignment horizontal="center"/>
    </xf>
    <xf numFmtId="0" fontId="24" fillId="6" borderId="0" xfId="3" applyFont="1" applyFill="1" applyProtection="1"/>
    <xf numFmtId="0" fontId="4" fillId="6" borderId="0" xfId="3" applyFont="1" applyFill="1"/>
    <xf numFmtId="0" fontId="30" fillId="6" borderId="0" xfId="3" applyFont="1" applyFill="1"/>
    <xf numFmtId="0" fontId="4" fillId="6" borderId="0" xfId="3" applyFill="1" applyBorder="1" applyProtection="1"/>
    <xf numFmtId="0" fontId="4" fillId="6" borderId="0" xfId="3" applyFont="1" applyFill="1" applyAlignment="1">
      <alignment horizontal="left" vertical="center"/>
    </xf>
    <xf numFmtId="0" fontId="24" fillId="6" borderId="0" xfId="3" applyFont="1" applyFill="1" applyBorder="1" applyProtection="1"/>
    <xf numFmtId="0" fontId="30" fillId="6" borderId="0" xfId="3" applyFont="1" applyFill="1" applyAlignment="1">
      <alignment horizontal="left" vertical="center"/>
    </xf>
    <xf numFmtId="0" fontId="31" fillId="6" borderId="0" xfId="3" applyFont="1" applyFill="1" applyAlignment="1">
      <alignment horizontal="left" vertical="center"/>
    </xf>
    <xf numFmtId="0" fontId="32" fillId="6" borderId="0" xfId="3" applyFont="1" applyFill="1"/>
    <xf numFmtId="0" fontId="4" fillId="6" borderId="0" xfId="3" applyFill="1" applyBorder="1"/>
    <xf numFmtId="0" fontId="23" fillId="6" borderId="0" xfId="3" applyFont="1" applyFill="1" applyAlignment="1">
      <alignment horizontal="left"/>
    </xf>
    <xf numFmtId="166" fontId="34" fillId="2" borderId="15" xfId="0" applyNumberFormat="1" applyFont="1" applyFill="1" applyBorder="1" applyAlignment="1">
      <alignment vertical="center"/>
    </xf>
    <xf numFmtId="5" fontId="2" fillId="2" borderId="15" xfId="0" applyNumberFormat="1" applyFont="1" applyFill="1" applyBorder="1" applyAlignment="1">
      <alignment vertical="center"/>
    </xf>
    <xf numFmtId="0" fontId="2" fillId="2" borderId="24" xfId="4" applyFont="1" applyFill="1" applyBorder="1"/>
    <xf numFmtId="0" fontId="2" fillId="2" borderId="0" xfId="4" applyFont="1" applyFill="1" applyBorder="1" applyAlignment="1">
      <alignment horizontal="center"/>
    </xf>
    <xf numFmtId="0" fontId="2" fillId="2" borderId="25" xfId="4" applyFont="1" applyFill="1" applyBorder="1" applyAlignment="1">
      <alignment horizontal="center"/>
    </xf>
    <xf numFmtId="164" fontId="2" fillId="2" borderId="0" xfId="4" applyNumberFormat="1" applyFont="1" applyFill="1" applyBorder="1"/>
    <xf numFmtId="0" fontId="2" fillId="2" borderId="0" xfId="0" applyFont="1" applyFill="1" applyBorder="1" applyAlignment="1">
      <alignment vertical="center"/>
    </xf>
    <xf numFmtId="5" fontId="34" fillId="2" borderId="15" xfId="0" applyNumberFormat="1" applyFont="1" applyFill="1" applyBorder="1" applyAlignment="1">
      <alignment vertical="center"/>
    </xf>
    <xf numFmtId="0" fontId="4" fillId="11" borderId="0" xfId="3" applyFill="1"/>
    <xf numFmtId="0" fontId="5" fillId="11" borderId="0" xfId="3" applyFont="1" applyFill="1"/>
    <xf numFmtId="0" fontId="39" fillId="6" borderId="0" xfId="3" applyFont="1" applyFill="1" applyAlignment="1">
      <alignment horizontal="centerContinuous"/>
    </xf>
    <xf numFmtId="0" fontId="9" fillId="12" borderId="0" xfId="0" applyFont="1" applyFill="1" applyBorder="1" applyAlignment="1">
      <alignment vertical="center"/>
    </xf>
    <xf numFmtId="0" fontId="9" fillId="2" borderId="0" xfId="0" applyFont="1" applyFill="1" applyBorder="1" applyAlignment="1">
      <alignment vertical="center"/>
    </xf>
    <xf numFmtId="0" fontId="39" fillId="6" borderId="0" xfId="3" applyFont="1" applyFill="1" applyAlignment="1">
      <alignment horizontal="left"/>
    </xf>
    <xf numFmtId="0" fontId="41" fillId="6" borderId="0" xfId="3" applyFont="1" applyFill="1"/>
    <xf numFmtId="0" fontId="42" fillId="6" borderId="0" xfId="3" applyFont="1" applyFill="1" applyAlignment="1">
      <alignment horizontal="right"/>
    </xf>
    <xf numFmtId="7" fontId="37" fillId="5" borderId="0" xfId="0" applyNumberFormat="1" applyFont="1" applyFill="1"/>
    <xf numFmtId="7" fontId="37" fillId="5" borderId="0" xfId="0" applyNumberFormat="1" applyFont="1" applyFill="1" applyAlignment="1">
      <alignment horizontal="left"/>
    </xf>
    <xf numFmtId="0" fontId="44" fillId="5" borderId="0" xfId="0" applyFont="1" applyFill="1" applyAlignment="1" applyProtection="1">
      <alignment horizontal="left"/>
      <protection locked="0"/>
    </xf>
    <xf numFmtId="7" fontId="44" fillId="5" borderId="0" xfId="0" applyNumberFormat="1" applyFont="1" applyFill="1" applyAlignment="1">
      <alignment horizontal="right"/>
    </xf>
    <xf numFmtId="0" fontId="2" fillId="9" borderId="0" xfId="0" applyFont="1" applyFill="1"/>
    <xf numFmtId="166" fontId="2" fillId="9" borderId="0" xfId="0" applyNumberFormat="1" applyFont="1" applyFill="1"/>
    <xf numFmtId="0" fontId="35" fillId="9" borderId="0" xfId="0" applyFont="1" applyFill="1"/>
    <xf numFmtId="0" fontId="45" fillId="4" borderId="12" xfId="0" applyFont="1" applyFill="1" applyBorder="1" applyAlignment="1" applyProtection="1">
      <alignment horizontal="center"/>
      <protection locked="0"/>
    </xf>
    <xf numFmtId="5" fontId="4" fillId="4" borderId="12" xfId="2" applyNumberFormat="1" applyFont="1" applyFill="1" applyBorder="1" applyProtection="1">
      <protection locked="0"/>
    </xf>
    <xf numFmtId="5" fontId="4" fillId="4" borderId="19" xfId="2" applyNumberFormat="1" applyFont="1" applyFill="1" applyBorder="1" applyProtection="1">
      <protection locked="0"/>
    </xf>
    <xf numFmtId="0" fontId="2" fillId="10" borderId="23" xfId="0" applyFont="1" applyFill="1" applyBorder="1" applyAlignment="1" applyProtection="1">
      <alignment horizontal="left" indent="2"/>
      <protection locked="0"/>
    </xf>
    <xf numFmtId="0" fontId="37" fillId="6" borderId="0" xfId="3" applyNumberFormat="1" applyFont="1" applyFill="1" applyBorder="1" applyAlignment="1" applyProtection="1">
      <alignment horizontal="center" wrapText="1"/>
    </xf>
    <xf numFmtId="0" fontId="38" fillId="0" borderId="0" xfId="0" applyFont="1" applyAlignment="1">
      <alignment horizontal="center" wrapText="1"/>
    </xf>
    <xf numFmtId="0" fontId="6" fillId="11" borderId="0" xfId="6" applyFont="1" applyFill="1" applyBorder="1" applyAlignment="1">
      <alignment horizontal="center" vertical="center"/>
    </xf>
    <xf numFmtId="0" fontId="43" fillId="13" borderId="17" xfId="0" applyFont="1" applyFill="1" applyBorder="1" applyAlignment="1">
      <alignment horizontal="left"/>
    </xf>
    <xf numFmtId="0" fontId="43" fillId="13" borderId="18" xfId="0" applyFont="1" applyFill="1" applyBorder="1" applyAlignment="1">
      <alignment horizontal="left"/>
    </xf>
    <xf numFmtId="0" fontId="43" fillId="13" borderId="19" xfId="0" applyFont="1" applyFill="1" applyBorder="1" applyAlignment="1">
      <alignment horizontal="left"/>
    </xf>
    <xf numFmtId="0" fontId="12" fillId="14" borderId="17" xfId="0" applyFont="1" applyFill="1" applyBorder="1" applyAlignment="1">
      <alignment horizontal="center"/>
    </xf>
    <xf numFmtId="0" fontId="12" fillId="14" borderId="18" xfId="0" applyFont="1" applyFill="1" applyBorder="1" applyAlignment="1">
      <alignment horizontal="center"/>
    </xf>
    <xf numFmtId="0" fontId="12" fillId="14" borderId="19" xfId="0" applyFont="1" applyFill="1" applyBorder="1" applyAlignment="1">
      <alignment horizontal="center"/>
    </xf>
    <xf numFmtId="168" fontId="12" fillId="14" borderId="21" xfId="0" applyNumberFormat="1" applyFont="1" applyFill="1" applyBorder="1" applyAlignment="1" applyProtection="1">
      <alignment horizontal="center" vertical="center" wrapText="1"/>
    </xf>
    <xf numFmtId="168" fontId="12" fillId="14" borderId="20" xfId="0" applyNumberFormat="1" applyFont="1" applyFill="1" applyBorder="1" applyAlignment="1" applyProtection="1">
      <alignment horizontal="center" vertical="center" wrapText="1"/>
    </xf>
    <xf numFmtId="168" fontId="12" fillId="14" borderId="22" xfId="0" applyNumberFormat="1" applyFont="1" applyFill="1" applyBorder="1" applyAlignment="1" applyProtection="1">
      <alignment horizontal="center" vertical="center" wrapText="1"/>
    </xf>
    <xf numFmtId="0" fontId="9" fillId="12" borderId="0" xfId="0" applyFont="1" applyFill="1" applyBorder="1" applyAlignment="1">
      <alignment horizontal="left" vertical="center"/>
    </xf>
    <xf numFmtId="0" fontId="45" fillId="4" borderId="17" xfId="0" applyFont="1" applyFill="1" applyBorder="1" applyAlignment="1" applyProtection="1">
      <alignment horizontal="left" vertical="center"/>
      <protection locked="0"/>
    </xf>
    <xf numFmtId="0" fontId="45" fillId="4" borderId="18" xfId="0" applyFont="1" applyFill="1" applyBorder="1" applyAlignment="1" applyProtection="1">
      <alignment horizontal="left" vertical="center"/>
      <protection locked="0"/>
    </xf>
    <xf numFmtId="0" fontId="45" fillId="4" borderId="19" xfId="0" applyFont="1" applyFill="1" applyBorder="1" applyAlignment="1" applyProtection="1">
      <alignment horizontal="left" vertical="center"/>
      <protection locked="0"/>
    </xf>
    <xf numFmtId="0" fontId="6" fillId="11" borderId="9" xfId="0" applyFont="1" applyFill="1" applyBorder="1" applyAlignment="1">
      <alignment horizontal="center"/>
    </xf>
    <xf numFmtId="0" fontId="40" fillId="11" borderId="9" xfId="0" applyFont="1" applyFill="1" applyBorder="1" applyAlignment="1">
      <alignment horizontal="center"/>
    </xf>
    <xf numFmtId="0" fontId="33" fillId="9" borderId="0" xfId="0" applyFont="1" applyFill="1" applyBorder="1" applyAlignment="1">
      <alignment horizontal="center"/>
    </xf>
    <xf numFmtId="0" fontId="0" fillId="9" borderId="0" xfId="0" applyFill="1" applyBorder="1" applyAlignment="1">
      <alignment horizontal="center"/>
    </xf>
  </cellXfs>
  <cellStyles count="7">
    <cellStyle name="Comma" xfId="1" builtinId="3"/>
    <cellStyle name="Normal" xfId="0" builtinId="0"/>
    <cellStyle name="Normal 3" xfId="4"/>
    <cellStyle name="Normal 6" xfId="3"/>
    <cellStyle name="Normal 9" xfId="5"/>
    <cellStyle name="Normal_HistoricalBenchmarkingReport3YearsOPH (3)" xfId="6"/>
    <cellStyle name="Percent" xfId="2" builtinId="5"/>
  </cellStyles>
  <dxfs count="0"/>
  <tableStyles count="0" defaultTableStyle="TableStyleMedium9" defaultPivotStyle="PivotStyleLight16"/>
  <colors>
    <mruColors>
      <color rgb="FF62B236"/>
      <color rgb="FF0000FF"/>
      <color rgb="FF9AC5DB"/>
      <color rgb="FF195D80"/>
      <color rgb="FF5FB236"/>
      <color rgb="FFBC5908"/>
      <color rgb="FF757D56"/>
      <color rgb="FF9C825E"/>
      <color rgb="FF5F9D97"/>
      <color rgb="FFB0D0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LAST 12 MONTHS REVENUE</a:t>
            </a:r>
          </a:p>
        </c:rich>
      </c:tx>
      <c:overlay val="0"/>
    </c:title>
    <c:autoTitleDeleted val="0"/>
    <c:plotArea>
      <c:layout>
        <c:manualLayout>
          <c:layoutTarget val="inner"/>
          <c:xMode val="edge"/>
          <c:yMode val="edge"/>
          <c:x val="0.12717351303309307"/>
          <c:y val="0.11866273453736499"/>
          <c:w val="0.84077320196086602"/>
          <c:h val="0.69425133596833233"/>
        </c:manualLayout>
      </c:layout>
      <c:barChart>
        <c:barDir val="col"/>
        <c:grouping val="clustered"/>
        <c:varyColors val="0"/>
        <c:ser>
          <c:idx val="2"/>
          <c:order val="0"/>
          <c:tx>
            <c:v>Monthly Revenue</c:v>
          </c:tx>
          <c:spPr>
            <a:solidFill>
              <a:srgbClr val="195D8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numRef>
              <c:f>GraphData!$C$21:$N$21</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GraphData!$C$24:$N$24</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dLbls>
          <c:showLegendKey val="0"/>
          <c:showVal val="0"/>
          <c:showCatName val="0"/>
          <c:showSerName val="0"/>
          <c:showPercent val="0"/>
          <c:showBubbleSize val="0"/>
        </c:dLbls>
        <c:gapWidth val="71"/>
        <c:axId val="64497152"/>
        <c:axId val="79102720"/>
      </c:barChart>
      <c:catAx>
        <c:axId val="64497152"/>
        <c:scaling>
          <c:orientation val="minMax"/>
        </c:scaling>
        <c:delete val="0"/>
        <c:axPos val="b"/>
        <c:numFmt formatCode="General" sourceLinked="1"/>
        <c:majorTickMark val="out"/>
        <c:minorTickMark val="none"/>
        <c:tickLblPos val="nextTo"/>
        <c:crossAx val="79102720"/>
        <c:crosses val="autoZero"/>
        <c:auto val="1"/>
        <c:lblAlgn val="ctr"/>
        <c:lblOffset val="100"/>
        <c:noMultiLvlLbl val="0"/>
      </c:catAx>
      <c:valAx>
        <c:axId val="79102720"/>
        <c:scaling>
          <c:orientation val="minMax"/>
        </c:scaling>
        <c:delete val="0"/>
        <c:axPos val="l"/>
        <c:majorGridlines>
          <c:spPr>
            <a:ln>
              <a:solidFill>
                <a:schemeClr val="bg1">
                  <a:lumMod val="65000"/>
                </a:schemeClr>
              </a:solidFill>
            </a:ln>
          </c:spPr>
        </c:majorGridlines>
        <c:numFmt formatCode="&quot;$&quot;#,##0,&quot;K&quot;" sourceLinked="0"/>
        <c:majorTickMark val="out"/>
        <c:minorTickMark val="none"/>
        <c:tickLblPos val="nextTo"/>
        <c:crossAx val="64497152"/>
        <c:crosses val="autoZero"/>
        <c:crossBetween val="between"/>
      </c:valAx>
      <c:spPr>
        <a:solidFill>
          <a:schemeClr val="bg1">
            <a:lumMod val="85000"/>
          </a:schemeClr>
        </a:solidFill>
        <a:ln>
          <a:solidFill>
            <a:schemeClr val="bg1">
              <a:lumMod val="65000"/>
            </a:schemeClr>
          </a:solidFill>
        </a:ln>
      </c:spPr>
    </c:plotArea>
    <c:plotVisOnly val="1"/>
    <c:dispBlanksAs val="gap"/>
    <c:showDLblsOverMax val="0"/>
  </c:chart>
  <c:spPr>
    <a:solidFill>
      <a:sysClr val="window" lastClr="FFFFFF"/>
    </a:solidFill>
    <a:ln w="9525" cap="flat" cmpd="sng" algn="ctr">
      <a:solidFill>
        <a:schemeClr val="tx1">
          <a:lumMod val="50000"/>
          <a:lumOff val="50000"/>
        </a:schemeClr>
      </a:solidFill>
      <a:prstDash val="solid"/>
    </a:ln>
    <a:effectLst>
      <a:outerShdw blurRad="40000" dist="20000" dir="5400000" rotWithShape="0">
        <a:srgbClr val="000000">
          <a:alpha val="38000"/>
        </a:srgbClr>
      </a:outerShdw>
    </a:effectLst>
    <a:scene3d>
      <a:camera prst="orthographicFront"/>
      <a:lightRig rig="threePt" dir="t"/>
    </a:scene3d>
    <a:sp3d>
      <a:bevelT/>
    </a:sp3d>
  </c:spPr>
  <c:txPr>
    <a:bodyPr/>
    <a:lstStyle/>
    <a:p>
      <a:pPr>
        <a:defRPr sz="900">
          <a:solidFill>
            <a:schemeClr val="dk1"/>
          </a:solidFill>
          <a:latin typeface="Arial" pitchFamily="34" charset="0"/>
          <a:ea typeface="+mn-ea"/>
          <a:cs typeface="Arial" pitchFamily="34" charset="0"/>
        </a:defRPr>
      </a:pPr>
      <a:endParaRPr lang="en-US"/>
    </a:p>
  </c:txPr>
  <c:printSettings>
    <c:headerFooter/>
    <c:pageMargins b="0.75000000000000422" l="0.70000000000000062" r="0.70000000000000062" t="0.7500000000000042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LAST 12 MONTHS PAYROLL</a:t>
            </a:r>
            <a:r>
              <a:rPr lang="en-US" baseline="0"/>
              <a:t> AND OCCUPANCY EXPENSE</a:t>
            </a:r>
            <a:r>
              <a:rPr lang="en-US"/>
              <a:t> RATIOS</a:t>
            </a:r>
          </a:p>
        </c:rich>
      </c:tx>
      <c:overlay val="0"/>
    </c:title>
    <c:autoTitleDeleted val="0"/>
    <c:plotArea>
      <c:layout>
        <c:manualLayout>
          <c:layoutTarget val="inner"/>
          <c:xMode val="edge"/>
          <c:yMode val="edge"/>
          <c:x val="0.12592731464122539"/>
          <c:y val="0.13989599716900444"/>
          <c:w val="0.83996427529892093"/>
          <c:h val="0.60262574710983074"/>
        </c:manualLayout>
      </c:layout>
      <c:lineChart>
        <c:grouping val="standard"/>
        <c:varyColors val="0"/>
        <c:ser>
          <c:idx val="0"/>
          <c:order val="0"/>
          <c:tx>
            <c:v>Non-MD/OD Staff Payroll Ratio</c:v>
          </c:tx>
          <c:spPr>
            <a:ln w="12700">
              <a:solidFill>
                <a:srgbClr val="195D80"/>
              </a:solidFill>
            </a:ln>
          </c:spPr>
          <c:marker>
            <c:symbol val="diamond"/>
            <c:size val="5"/>
            <c:spPr>
              <a:solidFill>
                <a:srgbClr val="195D80"/>
              </a:solidFill>
              <a:ln>
                <a:solidFill>
                  <a:srgbClr val="195D80"/>
                </a:solidFill>
              </a:ln>
              <a:scene3d>
                <a:camera prst="orthographicFront"/>
                <a:lightRig rig="threePt" dir="t"/>
              </a:scene3d>
              <a:sp3d>
                <a:bevelT/>
              </a:sp3d>
            </c:spPr>
          </c:marker>
          <c:val>
            <c:numRef>
              <c:f>GraphData!$C$30:$N$30</c:f>
              <c:numCache>
                <c:formatCod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2"/>
          <c:order val="1"/>
          <c:tx>
            <c:v>Occupancy Expense Ratio</c:v>
          </c:tx>
          <c:spPr>
            <a:ln w="12700">
              <a:solidFill>
                <a:srgbClr val="5FB236"/>
              </a:solidFill>
            </a:ln>
            <a:effectLst/>
          </c:spPr>
          <c:marker>
            <c:symbol val="circle"/>
            <c:size val="7"/>
            <c:spPr>
              <a:solidFill>
                <a:srgbClr val="5FB236"/>
              </a:solidFill>
              <a:ln>
                <a:solidFill>
                  <a:srgbClr val="5FB236"/>
                </a:solidFill>
              </a:ln>
              <a:effectLst/>
              <a:scene3d>
                <a:camera prst="orthographicFront"/>
                <a:lightRig rig="threePt" dir="t"/>
              </a:scene3d>
              <a:sp3d>
                <a:bevelT/>
              </a:sp3d>
            </c:spPr>
          </c:marker>
          <c:cat>
            <c:numRef>
              <c:f>GraphData!$C$21:$N$21</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GraphData!$C$31:$N$31</c:f>
              <c:numCache>
                <c:formatCod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dLbls>
          <c:showLegendKey val="0"/>
          <c:showVal val="0"/>
          <c:showCatName val="0"/>
          <c:showSerName val="0"/>
          <c:showPercent val="0"/>
          <c:showBubbleSize val="0"/>
        </c:dLbls>
        <c:hiLowLines>
          <c:spPr>
            <a:ln>
              <a:noFill/>
              <a:prstDash val="dashDot"/>
            </a:ln>
          </c:spPr>
        </c:hiLowLines>
        <c:marker val="1"/>
        <c:smooth val="0"/>
        <c:axId val="85791488"/>
        <c:axId val="85793024"/>
      </c:lineChart>
      <c:catAx>
        <c:axId val="85791488"/>
        <c:scaling>
          <c:orientation val="minMax"/>
        </c:scaling>
        <c:delete val="0"/>
        <c:axPos val="b"/>
        <c:majorTickMark val="out"/>
        <c:minorTickMark val="none"/>
        <c:tickLblPos val="nextTo"/>
        <c:crossAx val="85793024"/>
        <c:crosses val="autoZero"/>
        <c:auto val="1"/>
        <c:lblAlgn val="ctr"/>
        <c:lblOffset val="100"/>
        <c:noMultiLvlLbl val="0"/>
      </c:catAx>
      <c:valAx>
        <c:axId val="85793024"/>
        <c:scaling>
          <c:orientation val="minMax"/>
        </c:scaling>
        <c:delete val="0"/>
        <c:axPos val="l"/>
        <c:majorGridlines>
          <c:spPr>
            <a:ln>
              <a:solidFill>
                <a:schemeClr val="bg1">
                  <a:lumMod val="65000"/>
                </a:schemeClr>
              </a:solidFill>
            </a:ln>
          </c:spPr>
        </c:majorGridlines>
        <c:numFmt formatCode="0%" sourceLinked="0"/>
        <c:majorTickMark val="out"/>
        <c:minorTickMark val="none"/>
        <c:tickLblPos val="nextTo"/>
        <c:crossAx val="85791488"/>
        <c:crosses val="autoZero"/>
        <c:crossBetween val="between"/>
      </c:valAx>
      <c:spPr>
        <a:solidFill>
          <a:schemeClr val="bg1">
            <a:lumMod val="85000"/>
          </a:schemeClr>
        </a:solidFill>
        <a:ln>
          <a:solidFill>
            <a:schemeClr val="bg1">
              <a:lumMod val="65000"/>
            </a:schemeClr>
          </a:solidFill>
        </a:ln>
      </c:spPr>
    </c:plotArea>
    <c:legend>
      <c:legendPos val="b"/>
      <c:overlay val="0"/>
    </c:legend>
    <c:plotVisOnly val="1"/>
    <c:dispBlanksAs val="gap"/>
    <c:showDLblsOverMax val="0"/>
  </c:chart>
  <c:spPr>
    <a:solidFill>
      <a:sysClr val="window" lastClr="FFFFFF"/>
    </a:solidFill>
    <a:ln w="9525" cap="flat" cmpd="sng" algn="ctr">
      <a:solidFill>
        <a:schemeClr val="tx1">
          <a:lumMod val="50000"/>
          <a:lumOff val="50000"/>
        </a:schemeClr>
      </a:solidFill>
      <a:prstDash val="solid"/>
    </a:ln>
    <a:effectLst>
      <a:outerShdw blurRad="40000" dist="20000" dir="5400000" rotWithShape="0">
        <a:srgbClr val="000000">
          <a:alpha val="38000"/>
        </a:srgbClr>
      </a:outerShdw>
    </a:effectLst>
    <a:scene3d>
      <a:camera prst="orthographicFront"/>
      <a:lightRig rig="threePt" dir="t"/>
    </a:scene3d>
    <a:sp3d>
      <a:bevelT/>
    </a:sp3d>
  </c:spPr>
  <c:txPr>
    <a:bodyPr/>
    <a:lstStyle/>
    <a:p>
      <a:pPr>
        <a:defRPr sz="900">
          <a:solidFill>
            <a:schemeClr val="dk1"/>
          </a:solidFill>
          <a:latin typeface="Arial" pitchFamily="34" charset="0"/>
          <a:ea typeface="+mn-ea"/>
          <a:cs typeface="Arial" pitchFamily="34" charset="0"/>
        </a:defRPr>
      </a:pPr>
      <a:endParaRPr lang="en-US"/>
    </a:p>
  </c:txPr>
  <c:printSettings>
    <c:headerFooter/>
    <c:pageMargins b="0.75000000000000488" l="0.70000000000000062" r="0.70000000000000062" t="0.750000000000004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YEAR-TO-DATE</a:t>
            </a:r>
            <a:r>
              <a:rPr lang="en-US" baseline="0"/>
              <a:t> EXPENSE RATIOS</a:t>
            </a:r>
            <a:endParaRPr lang="en-US"/>
          </a:p>
        </c:rich>
      </c:tx>
      <c:overlay val="0"/>
    </c:title>
    <c:autoTitleDeleted val="0"/>
    <c:plotArea>
      <c:layout>
        <c:manualLayout>
          <c:layoutTarget val="inner"/>
          <c:xMode val="edge"/>
          <c:yMode val="edge"/>
          <c:x val="0.11574056027650015"/>
          <c:y val="0.13415220169969461"/>
          <c:w val="0.85015112014275296"/>
          <c:h val="0.61671821691433593"/>
        </c:manualLayout>
      </c:layout>
      <c:barChart>
        <c:barDir val="col"/>
        <c:grouping val="clustered"/>
        <c:varyColors val="0"/>
        <c:ser>
          <c:idx val="2"/>
          <c:order val="0"/>
          <c:tx>
            <c:v>Prior YTD</c:v>
          </c:tx>
          <c:spPr>
            <a:solidFill>
              <a:srgbClr val="5FB236"/>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GraphData!$B$43:$B$47</c:f>
              <c:strCache>
                <c:ptCount val="3"/>
                <c:pt idx="0">
                  <c:v>Operating Expense Ratio</c:v>
                </c:pt>
                <c:pt idx="1">
                  <c:v>Non-MD/OD Staff Payroll Ratio</c:v>
                </c:pt>
                <c:pt idx="2">
                  <c:v>Occupancy Expense Ratio</c:v>
                </c:pt>
              </c:strCache>
            </c:strRef>
          </c:cat>
          <c:val>
            <c:numRef>
              <c:f>'Dashboard Report'!$O$13:$O$15</c:f>
              <c:numCache>
                <c:formatCode>0.0%</c:formatCode>
                <c:ptCount val="3"/>
                <c:pt idx="0">
                  <c:v>0</c:v>
                </c:pt>
                <c:pt idx="1">
                  <c:v>0</c:v>
                </c:pt>
                <c:pt idx="2">
                  <c:v>0</c:v>
                </c:pt>
              </c:numCache>
            </c:numRef>
          </c:val>
        </c:ser>
        <c:ser>
          <c:idx val="0"/>
          <c:order val="1"/>
          <c:tx>
            <c:v>Current YTD</c:v>
          </c:tx>
          <c:spPr>
            <a:solidFill>
              <a:srgbClr val="195D8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GraphData!$B$43:$B$47</c:f>
              <c:strCache>
                <c:ptCount val="3"/>
                <c:pt idx="0">
                  <c:v>Operating Expense Ratio</c:v>
                </c:pt>
                <c:pt idx="1">
                  <c:v>Non-MD/OD Staff Payroll Ratio</c:v>
                </c:pt>
                <c:pt idx="2">
                  <c:v>Occupancy Expense Ratio</c:v>
                </c:pt>
              </c:strCache>
            </c:strRef>
          </c:cat>
          <c:val>
            <c:numRef>
              <c:f>'Dashboard Report'!$Q$13:$Q$15</c:f>
              <c:numCache>
                <c:formatCode>0.0%</c:formatCode>
                <c:ptCount val="3"/>
                <c:pt idx="0">
                  <c:v>0</c:v>
                </c:pt>
                <c:pt idx="1">
                  <c:v>0</c:v>
                </c:pt>
                <c:pt idx="2">
                  <c:v>0</c:v>
                </c:pt>
              </c:numCache>
            </c:numRef>
          </c:val>
        </c:ser>
        <c:dLbls>
          <c:showLegendKey val="0"/>
          <c:showVal val="0"/>
          <c:showCatName val="0"/>
          <c:showSerName val="0"/>
          <c:showPercent val="0"/>
          <c:showBubbleSize val="0"/>
        </c:dLbls>
        <c:gapWidth val="71"/>
        <c:axId val="87717376"/>
        <c:axId val="87718912"/>
      </c:barChart>
      <c:catAx>
        <c:axId val="87717376"/>
        <c:scaling>
          <c:orientation val="minMax"/>
        </c:scaling>
        <c:delete val="0"/>
        <c:axPos val="b"/>
        <c:numFmt formatCode="General" sourceLinked="0"/>
        <c:majorTickMark val="out"/>
        <c:minorTickMark val="none"/>
        <c:tickLblPos val="nextTo"/>
        <c:crossAx val="87718912"/>
        <c:crosses val="autoZero"/>
        <c:auto val="1"/>
        <c:lblAlgn val="ctr"/>
        <c:lblOffset val="100"/>
        <c:noMultiLvlLbl val="0"/>
      </c:catAx>
      <c:valAx>
        <c:axId val="87718912"/>
        <c:scaling>
          <c:orientation val="minMax"/>
        </c:scaling>
        <c:delete val="0"/>
        <c:axPos val="l"/>
        <c:majorGridlines>
          <c:spPr>
            <a:ln>
              <a:solidFill>
                <a:schemeClr val="bg1">
                  <a:lumMod val="65000"/>
                </a:schemeClr>
              </a:solidFill>
            </a:ln>
          </c:spPr>
        </c:majorGridlines>
        <c:numFmt formatCode="0%" sourceLinked="0"/>
        <c:majorTickMark val="out"/>
        <c:minorTickMark val="none"/>
        <c:tickLblPos val="nextTo"/>
        <c:crossAx val="87717376"/>
        <c:crosses val="autoZero"/>
        <c:crossBetween val="between"/>
      </c:valAx>
      <c:spPr>
        <a:solidFill>
          <a:schemeClr val="bg1">
            <a:lumMod val="85000"/>
          </a:schemeClr>
        </a:solidFill>
        <a:ln>
          <a:solidFill>
            <a:schemeClr val="bg1">
              <a:lumMod val="65000"/>
            </a:schemeClr>
          </a:solidFill>
        </a:ln>
      </c:spPr>
    </c:plotArea>
    <c:legend>
      <c:legendPos val="b"/>
      <c:overlay val="0"/>
    </c:legend>
    <c:plotVisOnly val="1"/>
    <c:dispBlanksAs val="gap"/>
    <c:showDLblsOverMax val="0"/>
  </c:chart>
  <c:spPr>
    <a:solidFill>
      <a:sysClr val="window" lastClr="FFFFFF"/>
    </a:solidFill>
    <a:ln w="9525" cap="flat" cmpd="sng" algn="ctr">
      <a:solidFill>
        <a:schemeClr val="tx1">
          <a:lumMod val="50000"/>
          <a:lumOff val="50000"/>
        </a:schemeClr>
      </a:solidFill>
      <a:prstDash val="solid"/>
    </a:ln>
    <a:effectLst>
      <a:outerShdw blurRad="40000" dist="20000" dir="5400000" rotWithShape="0">
        <a:srgbClr val="000000">
          <a:alpha val="38000"/>
        </a:srgbClr>
      </a:outerShdw>
    </a:effectLst>
    <a:scene3d>
      <a:camera prst="orthographicFront"/>
      <a:lightRig rig="threePt" dir="t"/>
    </a:scene3d>
    <a:sp3d>
      <a:bevelT/>
    </a:sp3d>
  </c:spPr>
  <c:txPr>
    <a:bodyPr/>
    <a:lstStyle/>
    <a:p>
      <a:pPr>
        <a:defRPr sz="900">
          <a:solidFill>
            <a:schemeClr val="dk1"/>
          </a:solidFill>
          <a:latin typeface="Arial" pitchFamily="34" charset="0"/>
          <a:ea typeface="+mn-ea"/>
          <a:cs typeface="Arial" pitchFamily="34" charset="0"/>
        </a:defRPr>
      </a:pPr>
      <a:endParaRPr lang="en-US"/>
    </a:p>
  </c:txPr>
  <c:printSettings>
    <c:headerFooter/>
    <c:pageMargins b="0.75000000000000444" l="0.70000000000000062" r="0.70000000000000062" t="0.7500000000000044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en-US" sz="1080"/>
              <a:t>LAST 12</a:t>
            </a:r>
            <a:r>
              <a:rPr lang="en-US" sz="1080" baseline="0"/>
              <a:t> MONTHS OPERATING EXPENSES AND RATIO</a:t>
            </a:r>
            <a:endParaRPr lang="en-US" sz="1080"/>
          </a:p>
        </c:rich>
      </c:tx>
      <c:layout>
        <c:manualLayout>
          <c:xMode val="edge"/>
          <c:yMode val="edge"/>
          <c:x val="0.17697857212292908"/>
          <c:y val="2.5467703342565876E-2"/>
        </c:manualLayout>
      </c:layout>
      <c:overlay val="0"/>
    </c:title>
    <c:autoTitleDeleted val="0"/>
    <c:plotArea>
      <c:layout>
        <c:manualLayout>
          <c:layoutTarget val="inner"/>
          <c:xMode val="edge"/>
          <c:yMode val="edge"/>
          <c:x val="0.12971937535585829"/>
          <c:y val="0.14138834411497819"/>
          <c:w val="0.83280423280423277"/>
          <c:h val="0.60789088798283464"/>
        </c:manualLayout>
      </c:layout>
      <c:barChart>
        <c:barDir val="col"/>
        <c:grouping val="clustered"/>
        <c:varyColors val="0"/>
        <c:ser>
          <c:idx val="1"/>
          <c:order val="0"/>
          <c:tx>
            <c:v>Total Operating Expenses</c:v>
          </c:tx>
          <c:spPr>
            <a:solidFill>
              <a:srgbClr val="195D8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numRef>
              <c:f>GraphData!$C$21:$N$21</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GraphData!$C$25:$N$25</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dLbls>
          <c:showLegendKey val="0"/>
          <c:showVal val="0"/>
          <c:showCatName val="0"/>
          <c:showSerName val="0"/>
          <c:showPercent val="0"/>
          <c:showBubbleSize val="0"/>
        </c:dLbls>
        <c:gapWidth val="90"/>
        <c:axId val="93727360"/>
        <c:axId val="118050176"/>
      </c:barChart>
      <c:lineChart>
        <c:grouping val="standard"/>
        <c:varyColors val="0"/>
        <c:ser>
          <c:idx val="0"/>
          <c:order val="1"/>
          <c:tx>
            <c:v>Operating Expense Ratio</c:v>
          </c:tx>
          <c:spPr>
            <a:ln w="12700">
              <a:solidFill>
                <a:srgbClr val="5FB236"/>
              </a:solidFill>
            </a:ln>
          </c:spPr>
          <c:marker>
            <c:symbol val="circle"/>
            <c:size val="7"/>
            <c:spPr>
              <a:solidFill>
                <a:srgbClr val="5FB236"/>
              </a:solidFill>
              <a:ln>
                <a:solidFill>
                  <a:srgbClr val="5FB236"/>
                </a:solidFill>
              </a:ln>
              <a:scene3d>
                <a:camera prst="orthographicFront"/>
                <a:lightRig rig="threePt" dir="t"/>
              </a:scene3d>
              <a:sp3d>
                <a:bevelT/>
              </a:sp3d>
            </c:spPr>
          </c:marker>
          <c:dPt>
            <c:idx val="7"/>
            <c:bubble3D val="0"/>
          </c:dPt>
          <c:cat>
            <c:numRef>
              <c:f>GraphData!$C$21:$N$21</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GraphData!$C$29:$N$29</c:f>
              <c:numCache>
                <c:formatCod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dLbls>
          <c:showLegendKey val="0"/>
          <c:showVal val="0"/>
          <c:showCatName val="0"/>
          <c:showSerName val="0"/>
          <c:showPercent val="0"/>
          <c:showBubbleSize val="0"/>
        </c:dLbls>
        <c:marker val="1"/>
        <c:smooth val="0"/>
        <c:axId val="75667712"/>
        <c:axId val="75666176"/>
      </c:lineChart>
      <c:catAx>
        <c:axId val="93727360"/>
        <c:scaling>
          <c:orientation val="minMax"/>
        </c:scaling>
        <c:delete val="0"/>
        <c:axPos val="b"/>
        <c:numFmt formatCode="General" sourceLinked="1"/>
        <c:majorTickMark val="out"/>
        <c:minorTickMark val="none"/>
        <c:tickLblPos val="nextTo"/>
        <c:txPr>
          <a:bodyPr/>
          <a:lstStyle/>
          <a:p>
            <a:pPr>
              <a:defRPr sz="900"/>
            </a:pPr>
            <a:endParaRPr lang="en-US"/>
          </a:p>
        </c:txPr>
        <c:crossAx val="118050176"/>
        <c:crosses val="autoZero"/>
        <c:auto val="1"/>
        <c:lblAlgn val="ctr"/>
        <c:lblOffset val="100"/>
        <c:noMultiLvlLbl val="0"/>
      </c:catAx>
      <c:valAx>
        <c:axId val="118050176"/>
        <c:scaling>
          <c:orientation val="minMax"/>
        </c:scaling>
        <c:delete val="0"/>
        <c:axPos val="l"/>
        <c:majorGridlines>
          <c:spPr>
            <a:ln>
              <a:solidFill>
                <a:schemeClr val="bg1">
                  <a:lumMod val="65000"/>
                </a:schemeClr>
              </a:solidFill>
            </a:ln>
          </c:spPr>
        </c:majorGridlines>
        <c:numFmt formatCode="&quot;$&quot;#,##0,&quot;K&quot;" sourceLinked="0"/>
        <c:majorTickMark val="out"/>
        <c:minorTickMark val="none"/>
        <c:tickLblPos val="nextTo"/>
        <c:crossAx val="93727360"/>
        <c:crosses val="autoZero"/>
        <c:crossBetween val="between"/>
      </c:valAx>
      <c:valAx>
        <c:axId val="75666176"/>
        <c:scaling>
          <c:orientation val="minMax"/>
        </c:scaling>
        <c:delete val="0"/>
        <c:axPos val="r"/>
        <c:numFmt formatCode="0.0%" sourceLinked="0"/>
        <c:majorTickMark val="none"/>
        <c:minorTickMark val="none"/>
        <c:tickLblPos val="none"/>
        <c:crossAx val="75667712"/>
        <c:crosses val="max"/>
        <c:crossBetween val="between"/>
      </c:valAx>
      <c:catAx>
        <c:axId val="75667712"/>
        <c:scaling>
          <c:orientation val="minMax"/>
        </c:scaling>
        <c:delete val="1"/>
        <c:axPos val="b"/>
        <c:numFmt formatCode="General" sourceLinked="1"/>
        <c:majorTickMark val="out"/>
        <c:minorTickMark val="none"/>
        <c:tickLblPos val="none"/>
        <c:crossAx val="75666176"/>
        <c:crosses val="autoZero"/>
        <c:auto val="1"/>
        <c:lblAlgn val="ctr"/>
        <c:lblOffset val="100"/>
        <c:noMultiLvlLbl val="0"/>
      </c:catAx>
      <c:spPr>
        <a:solidFill>
          <a:schemeClr val="bg1">
            <a:lumMod val="85000"/>
          </a:schemeClr>
        </a:solidFill>
        <a:ln>
          <a:solidFill>
            <a:schemeClr val="bg1">
              <a:lumMod val="65000"/>
            </a:schemeClr>
          </a:solidFill>
        </a:ln>
      </c:spPr>
    </c:plotArea>
    <c:legend>
      <c:legendPos val="b"/>
      <c:layout>
        <c:manualLayout>
          <c:xMode val="edge"/>
          <c:yMode val="edge"/>
          <c:x val="0.15157038663436495"/>
          <c:y val="0.89672690653251674"/>
          <c:w val="0.73955878064261549"/>
          <c:h val="8.5911982356372207E-2"/>
        </c:manualLayout>
      </c:layout>
      <c:overlay val="0"/>
    </c:legend>
    <c:plotVisOnly val="1"/>
    <c:dispBlanksAs val="gap"/>
    <c:showDLblsOverMax val="0"/>
  </c:chart>
  <c:spPr>
    <a:solidFill>
      <a:schemeClr val="bg1"/>
    </a:solidFill>
    <a:ln w="9525" cap="flat" cmpd="sng" algn="ctr">
      <a:solidFill>
        <a:schemeClr val="bg1">
          <a:lumMod val="65000"/>
        </a:schemeClr>
      </a:solidFill>
      <a:prstDash val="solid"/>
    </a:ln>
    <a:effectLst>
      <a:outerShdw blurRad="40000" dist="20000" dir="5400000" rotWithShape="0">
        <a:srgbClr val="000000">
          <a:alpha val="38000"/>
        </a:srgbClr>
      </a:outerShdw>
    </a:effectLst>
    <a:scene3d>
      <a:camera prst="orthographicFront"/>
      <a:lightRig rig="threePt" dir="t"/>
    </a:scene3d>
    <a:sp3d>
      <a:bevelT w="190500" h="38100"/>
    </a:sp3d>
  </c:spPr>
  <c:txPr>
    <a:bodyPr/>
    <a:lstStyle/>
    <a:p>
      <a:pPr>
        <a:defRPr sz="800">
          <a:solidFill>
            <a:schemeClr val="dk1"/>
          </a:solidFill>
          <a:latin typeface="Arial" pitchFamily="34" charset="0"/>
          <a:ea typeface="+mn-ea"/>
          <a:cs typeface="Arial" pitchFamily="34" charset="0"/>
        </a:defRPr>
      </a:pPr>
      <a:endParaRPr lang="en-US"/>
    </a:p>
  </c:txPr>
  <c:printSettings>
    <c:headerFooter/>
    <c:pageMargins b="0.7500000000000091" l="0.70000000000000062" r="0.70000000000000062" t="0.7500000000000091"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381000</xdr:colOff>
      <xdr:row>16</xdr:row>
      <xdr:rowOff>133350</xdr:rowOff>
    </xdr:from>
    <xdr:to>
      <xdr:col>6</xdr:col>
      <xdr:colOff>114300</xdr:colOff>
      <xdr:row>34</xdr:row>
      <xdr:rowOff>38100</xdr:rowOff>
    </xdr:to>
    <xdr:grpSp>
      <xdr:nvGrpSpPr>
        <xdr:cNvPr id="14" name="Group 13"/>
        <xdr:cNvGrpSpPr/>
      </xdr:nvGrpSpPr>
      <xdr:grpSpPr>
        <a:xfrm>
          <a:off x="514350" y="3267075"/>
          <a:ext cx="7162800" cy="2819400"/>
          <a:chOff x="514350" y="3362325"/>
          <a:chExt cx="7162800" cy="2819400"/>
        </a:xfrm>
      </xdr:grpSpPr>
      <xdr:sp macro="" textlink="">
        <xdr:nvSpPr>
          <xdr:cNvPr id="4" name="AutoShape 3"/>
          <xdr:cNvSpPr>
            <a:spLocks noChangeArrowheads="1"/>
          </xdr:cNvSpPr>
        </xdr:nvSpPr>
        <xdr:spPr bwMode="auto">
          <a:xfrm>
            <a:off x="1352550" y="3362325"/>
            <a:ext cx="4581525" cy="2819400"/>
          </a:xfrm>
          <a:prstGeom prst="rightArrow">
            <a:avLst>
              <a:gd name="adj1" fmla="val 47972"/>
              <a:gd name="adj2" fmla="val 68528"/>
            </a:avLst>
          </a:prstGeom>
          <a:solidFill>
            <a:srgbClr val="62B236"/>
          </a:solidFill>
          <a:ln w="9525">
            <a:noFill/>
            <a:miter lim="800000"/>
            <a:headEnd/>
            <a:tailEnd/>
          </a:ln>
          <a:effectLst>
            <a:outerShdw blurRad="50800" dist="38100" dir="2700000" algn="tl" rotWithShape="0">
              <a:prstClr val="black">
                <a:alpha val="40000"/>
              </a:prstClr>
            </a:outerShdw>
          </a:effectLst>
          <a:scene3d>
            <a:camera prst="orthographicFront">
              <a:rot lat="0" lon="0" rev="0"/>
            </a:camera>
            <a:lightRig rig="glow" dir="t">
              <a:rot lat="0" lon="0" rev="4800000"/>
            </a:lightRig>
          </a:scene3d>
          <a:sp3d prstMaterial="matte">
            <a:bevelT w="127000" h="63500"/>
          </a:sp3d>
        </xdr:spPr>
      </xdr:sp>
      <xdr:sp macro="" textlink="">
        <xdr:nvSpPr>
          <xdr:cNvPr id="5" name="AutoShape 4"/>
          <xdr:cNvSpPr>
            <a:spLocks noChangeArrowheads="1"/>
          </xdr:cNvSpPr>
        </xdr:nvSpPr>
        <xdr:spPr bwMode="auto">
          <a:xfrm>
            <a:off x="5943600" y="4114800"/>
            <a:ext cx="1733550" cy="1295400"/>
          </a:xfrm>
          <a:prstGeom prst="roundRect">
            <a:avLst>
              <a:gd name="adj" fmla="val 16667"/>
            </a:avLst>
          </a:prstGeom>
          <a:gradFill flip="none" rotWithShape="1">
            <a:gsLst>
              <a:gs pos="0">
                <a:srgbClr val="195D80">
                  <a:shade val="30000"/>
                  <a:satMod val="115000"/>
                </a:srgbClr>
              </a:gs>
              <a:gs pos="50000">
                <a:srgbClr val="195D80">
                  <a:shade val="67500"/>
                  <a:satMod val="115000"/>
                </a:srgbClr>
              </a:gs>
              <a:gs pos="100000">
                <a:srgbClr val="195D80">
                  <a:shade val="100000"/>
                  <a:satMod val="115000"/>
                </a:srgbClr>
              </a:gs>
            </a:gsLst>
            <a:path path="circle">
              <a:fillToRect l="50000" t="50000" r="50000" b="50000"/>
            </a:path>
            <a:tileRect/>
          </a:gradFill>
          <a:ln w="9525">
            <a:noFill/>
            <a:round/>
            <a:headEnd/>
            <a:tailEnd/>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txBody>
          <a:bodyPr vertOverflow="clip" wrap="square" lIns="45720" tIns="36576" rIns="45720" bIns="36576" anchor="ctr" upright="1"/>
          <a:lstStyle/>
          <a:p>
            <a:pPr marL="0" indent="0" algn="ctr" rtl="0">
              <a:defRPr sz="1000"/>
            </a:pPr>
            <a:r>
              <a:rPr lang="en-US" sz="1800" b="0" i="0" u="none" strike="noStrike" baseline="0">
                <a:solidFill>
                  <a:srgbClr val="FFFFFF"/>
                </a:solidFill>
                <a:latin typeface="Arial"/>
                <a:ea typeface="+mn-ea"/>
                <a:cs typeface="Arial"/>
              </a:rPr>
              <a:t>Report Generation</a:t>
            </a:r>
          </a:p>
        </xdr:txBody>
      </xdr:sp>
      <xdr:sp macro="" textlink="">
        <xdr:nvSpPr>
          <xdr:cNvPr id="6" name="AutoShape 5"/>
          <xdr:cNvSpPr>
            <a:spLocks noChangeArrowheads="1"/>
          </xdr:cNvSpPr>
        </xdr:nvSpPr>
        <xdr:spPr bwMode="auto">
          <a:xfrm>
            <a:off x="3295650" y="4114800"/>
            <a:ext cx="1752600" cy="1295400"/>
          </a:xfrm>
          <a:prstGeom prst="roundRect">
            <a:avLst>
              <a:gd name="adj" fmla="val 16667"/>
            </a:avLst>
          </a:prstGeom>
          <a:gradFill flip="none" rotWithShape="1">
            <a:gsLst>
              <a:gs pos="0">
                <a:srgbClr val="195D80">
                  <a:shade val="30000"/>
                  <a:satMod val="115000"/>
                </a:srgbClr>
              </a:gs>
              <a:gs pos="50000">
                <a:srgbClr val="195D80">
                  <a:shade val="67500"/>
                  <a:satMod val="115000"/>
                </a:srgbClr>
              </a:gs>
              <a:gs pos="100000">
                <a:srgbClr val="195D80">
                  <a:shade val="100000"/>
                  <a:satMod val="115000"/>
                </a:srgbClr>
              </a:gs>
            </a:gsLst>
            <a:path path="circle">
              <a:fillToRect l="50000" t="50000" r="50000" b="50000"/>
            </a:path>
            <a:tileRect/>
          </a:gradFill>
          <a:ln w="9525">
            <a:noFill/>
            <a:round/>
            <a:headEnd/>
            <a:tailEnd/>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txBody>
          <a:bodyPr vertOverflow="clip" wrap="square" lIns="45720" tIns="36576" rIns="45720" bIns="36576" anchor="ctr" upright="1"/>
          <a:lstStyle/>
          <a:p>
            <a:pPr marL="0" indent="0" algn="ctr" rtl="0">
              <a:defRPr sz="1000"/>
            </a:pPr>
            <a:r>
              <a:rPr lang="en-US" sz="1800" b="0" i="0" u="none" strike="noStrike" baseline="0">
                <a:solidFill>
                  <a:srgbClr val="FFFFFF"/>
                </a:solidFill>
                <a:latin typeface="Arial"/>
                <a:ea typeface="+mn-ea"/>
                <a:cs typeface="Arial"/>
              </a:rPr>
              <a:t>Data Input</a:t>
            </a:r>
          </a:p>
        </xdr:txBody>
      </xdr:sp>
      <xdr:sp macro="" textlink="">
        <xdr:nvSpPr>
          <xdr:cNvPr id="7" name="AutoShape 6"/>
          <xdr:cNvSpPr>
            <a:spLocks noChangeArrowheads="1"/>
          </xdr:cNvSpPr>
        </xdr:nvSpPr>
        <xdr:spPr bwMode="auto">
          <a:xfrm>
            <a:off x="514350" y="4124325"/>
            <a:ext cx="1752600" cy="1276350"/>
          </a:xfrm>
          <a:prstGeom prst="roundRect">
            <a:avLst>
              <a:gd name="adj" fmla="val 16667"/>
            </a:avLst>
          </a:prstGeom>
          <a:gradFill flip="none" rotWithShape="1">
            <a:gsLst>
              <a:gs pos="0">
                <a:srgbClr val="195D80">
                  <a:shade val="30000"/>
                  <a:satMod val="115000"/>
                </a:srgbClr>
              </a:gs>
              <a:gs pos="50000">
                <a:srgbClr val="195D80">
                  <a:shade val="67500"/>
                  <a:satMod val="115000"/>
                </a:srgbClr>
              </a:gs>
              <a:gs pos="100000">
                <a:srgbClr val="195D80">
                  <a:shade val="100000"/>
                  <a:satMod val="115000"/>
                </a:srgbClr>
              </a:gs>
            </a:gsLst>
            <a:path path="circle">
              <a:fillToRect l="50000" t="50000" r="50000" b="50000"/>
            </a:path>
            <a:tileRect/>
          </a:gradFill>
          <a:ln w="9525">
            <a:noFill/>
            <a:round/>
            <a:headEnd/>
            <a:tailEnd/>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txBody>
          <a:bodyPr vertOverflow="clip" wrap="square" lIns="45720" tIns="36576" rIns="45720" bIns="36576" anchor="ctr" upright="1"/>
          <a:lstStyle/>
          <a:p>
            <a:pPr marL="0" indent="0" algn="ctr" rtl="0">
              <a:defRPr sz="1000"/>
            </a:pPr>
            <a:r>
              <a:rPr lang="en-US" sz="1800" b="0" i="0" u="none" strike="noStrike" baseline="0">
                <a:solidFill>
                  <a:srgbClr val="FFFFFF"/>
                </a:solidFill>
                <a:latin typeface="Arial"/>
                <a:ea typeface="+mn-ea"/>
                <a:cs typeface="Arial"/>
              </a:rPr>
              <a:t>Data Gathering</a:t>
            </a:r>
          </a:p>
        </xdr:txBody>
      </xdr:sp>
    </xdr:grpSp>
    <xdr:clientData/>
  </xdr:twoCellAnchor>
  <xdr:twoCellAnchor>
    <xdr:from>
      <xdr:col>1</xdr:col>
      <xdr:colOff>152400</xdr:colOff>
      <xdr:row>35</xdr:row>
      <xdr:rowOff>0</xdr:rowOff>
    </xdr:from>
    <xdr:to>
      <xdr:col>2</xdr:col>
      <xdr:colOff>657225</xdr:colOff>
      <xdr:row>60</xdr:row>
      <xdr:rowOff>0</xdr:rowOff>
    </xdr:to>
    <xdr:sp macro="" textlink="">
      <xdr:nvSpPr>
        <xdr:cNvPr id="8" name="AutoShape 7"/>
        <xdr:cNvSpPr>
          <a:spLocks noChangeArrowheads="1"/>
        </xdr:cNvSpPr>
      </xdr:nvSpPr>
      <xdr:spPr bwMode="auto">
        <a:xfrm>
          <a:off x="285750" y="6086475"/>
          <a:ext cx="2257425" cy="4048125"/>
        </a:xfrm>
        <a:prstGeom prst="roundRect">
          <a:avLst>
            <a:gd name="adj" fmla="val 16667"/>
          </a:avLst>
        </a:prstGeom>
        <a:solidFill>
          <a:schemeClr val="bg1">
            <a:lumMod val="95000"/>
          </a:schemeClr>
        </a:solidFill>
        <a:ln w="9525">
          <a:solidFill>
            <a:srgbClr val="808080"/>
          </a:solidFill>
          <a:round/>
          <a:headEnd/>
          <a:tailEnd/>
        </a:ln>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To complete the analysis, you will need the following information.</a:t>
          </a:r>
        </a:p>
        <a:p>
          <a:pPr algn="l" rtl="0">
            <a:defRPr sz="1000"/>
          </a:pPr>
          <a:endParaRPr lang="en-US" sz="1100" b="0" i="0" u="none" strike="noStrike" baseline="0">
            <a:solidFill>
              <a:srgbClr val="000000"/>
            </a:solidFill>
            <a:latin typeface="Arial"/>
            <a:cs typeface="Arial"/>
          </a:endParaRPr>
        </a:p>
        <a:p>
          <a:pPr algn="l" rtl="0">
            <a:defRPr sz="1000"/>
          </a:pPr>
          <a:r>
            <a:rPr lang="en-US" sz="1100" b="0" i="0" u="none" strike="noStrike" baseline="0">
              <a:solidFill>
                <a:srgbClr val="000000"/>
              </a:solidFill>
              <a:latin typeface="Arial" pitchFamily="34" charset="0"/>
              <a:cs typeface="Arial" pitchFamily="34" charset="0"/>
            </a:rPr>
            <a:t>1. </a:t>
          </a:r>
          <a:r>
            <a:rPr lang="en-US" sz="1100" b="0" i="0">
              <a:effectLst/>
              <a:latin typeface="Arial" pitchFamily="34" charset="0"/>
              <a:ea typeface="+mn-ea"/>
              <a:cs typeface="Arial" pitchFamily="34" charset="0"/>
            </a:rPr>
            <a:t>Monthly profit</a:t>
          </a:r>
          <a:r>
            <a:rPr lang="en-US" sz="1100" b="0" i="0" baseline="0">
              <a:effectLst/>
              <a:latin typeface="Arial" pitchFamily="34" charset="0"/>
              <a:ea typeface="+mn-ea"/>
              <a:cs typeface="Arial" pitchFamily="34" charset="0"/>
            </a:rPr>
            <a:t> and loss statements from the practice accounting system for the last two years. </a:t>
          </a:r>
        </a:p>
        <a:p>
          <a:pPr algn="l" rtl="0">
            <a:defRPr sz="1000"/>
          </a:pPr>
          <a:endParaRPr lang="en-US" sz="1100" b="0" i="0" baseline="0">
            <a:effectLst/>
            <a:latin typeface="Arial" pitchFamily="34" charset="0"/>
            <a:ea typeface="+mn-ea"/>
            <a:cs typeface="Arial" pitchFamily="34" charset="0"/>
          </a:endParaRPr>
        </a:p>
        <a:p>
          <a:pPr algn="l" rtl="0">
            <a:defRPr sz="1000"/>
          </a:pPr>
          <a:r>
            <a:rPr lang="en-US" sz="1100" b="0" i="0" baseline="0">
              <a:effectLst/>
              <a:latin typeface="Arial" pitchFamily="34" charset="0"/>
              <a:ea typeface="+mn-ea"/>
              <a:cs typeface="Arial" pitchFamily="34" charset="0"/>
            </a:rPr>
            <a:t>2. The dashboard report is setup to track three key expense categories that can be found on your profit and loss statement: </a:t>
          </a:r>
        </a:p>
        <a:p>
          <a:pPr marL="171450" indent="-171450" algn="l" rtl="0">
            <a:buFont typeface="Arial" panose="020B0604020202020204" pitchFamily="34" charset="0"/>
            <a:buChar char="•"/>
            <a:defRPr sz="1000"/>
          </a:pPr>
          <a:r>
            <a:rPr lang="en-US" sz="1100" b="0" i="0" baseline="0">
              <a:effectLst/>
              <a:latin typeface="Arial" pitchFamily="34" charset="0"/>
              <a:ea typeface="+mn-ea"/>
              <a:cs typeface="Arial" pitchFamily="34" charset="0"/>
            </a:rPr>
            <a:t>Total operating expenses before MD/OD salaries</a:t>
          </a:r>
        </a:p>
        <a:p>
          <a:pPr marL="171450" indent="-171450" algn="l" rtl="0">
            <a:buFont typeface="Arial" panose="020B0604020202020204" pitchFamily="34" charset="0"/>
            <a:buChar char="•"/>
            <a:defRPr sz="1000"/>
          </a:pPr>
          <a:r>
            <a:rPr lang="en-US" sz="1100" b="0" i="0" baseline="0">
              <a:effectLst/>
              <a:latin typeface="Arial" pitchFamily="34" charset="0"/>
              <a:ea typeface="+mn-ea"/>
              <a:cs typeface="Arial" pitchFamily="34" charset="0"/>
            </a:rPr>
            <a:t>Non-MD/OD staff salaries </a:t>
          </a:r>
        </a:p>
        <a:p>
          <a:pPr marL="171450" indent="-171450" algn="l" rtl="0">
            <a:buFont typeface="Arial" panose="020B0604020202020204" pitchFamily="34" charset="0"/>
            <a:buChar char="•"/>
            <a:defRPr sz="1000"/>
          </a:pPr>
          <a:r>
            <a:rPr lang="en-US" sz="1100" b="0" i="0" baseline="0">
              <a:effectLst/>
              <a:latin typeface="Arial" pitchFamily="34" charset="0"/>
              <a:ea typeface="+mn-ea"/>
              <a:cs typeface="Arial" pitchFamily="34" charset="0"/>
            </a:rPr>
            <a:t>Occupancy expenses (i.e., rent, utilities, building repairs and maintenance, and other occupancy related expense).</a:t>
          </a:r>
          <a:endParaRPr lang="en-US" sz="1100" b="0" i="0">
            <a:effectLst/>
            <a:latin typeface="Arial" pitchFamily="34" charset="0"/>
            <a:ea typeface="+mn-ea"/>
            <a:cs typeface="Arial" pitchFamily="34" charset="0"/>
          </a:endParaRPr>
        </a:p>
        <a:p>
          <a:pPr algn="l" rtl="0">
            <a:defRPr sz="1000"/>
          </a:pPr>
          <a:endParaRPr lang="en-US" sz="1100" b="0" i="0" u="none" strike="noStrike" baseline="0">
            <a:solidFill>
              <a:srgbClr val="000000"/>
            </a:solidFill>
            <a:latin typeface="Arial"/>
            <a:cs typeface="Arial"/>
          </a:endParaRPr>
        </a:p>
        <a:p>
          <a:pPr algn="l" rtl="0">
            <a:defRPr sz="1000"/>
          </a:pPr>
          <a:r>
            <a:rPr lang="en-US" sz="1100" b="0" i="0" u="none" strike="noStrike" baseline="0">
              <a:solidFill>
                <a:srgbClr val="000000"/>
              </a:solidFill>
              <a:latin typeface="Arial"/>
              <a:cs typeface="Arial"/>
            </a:rPr>
            <a:t> </a:t>
          </a:r>
        </a:p>
      </xdr:txBody>
    </xdr:sp>
    <xdr:clientData/>
  </xdr:twoCellAnchor>
  <xdr:twoCellAnchor>
    <xdr:from>
      <xdr:col>4</xdr:col>
      <xdr:colOff>923925</xdr:colOff>
      <xdr:row>35</xdr:row>
      <xdr:rowOff>0</xdr:rowOff>
    </xdr:from>
    <xdr:to>
      <xdr:col>6</xdr:col>
      <xdr:colOff>409575</xdr:colOff>
      <xdr:row>60</xdr:row>
      <xdr:rowOff>0</xdr:rowOff>
    </xdr:to>
    <xdr:sp macro="" textlink="">
      <xdr:nvSpPr>
        <xdr:cNvPr id="9" name="AutoShape 8"/>
        <xdr:cNvSpPr>
          <a:spLocks noChangeArrowheads="1"/>
        </xdr:cNvSpPr>
      </xdr:nvSpPr>
      <xdr:spPr bwMode="auto">
        <a:xfrm>
          <a:off x="5648325" y="6086475"/>
          <a:ext cx="2324100" cy="4048125"/>
        </a:xfrm>
        <a:prstGeom prst="roundRect">
          <a:avLst>
            <a:gd name="adj" fmla="val 16667"/>
          </a:avLst>
        </a:prstGeom>
        <a:solidFill>
          <a:schemeClr val="bg1">
            <a:lumMod val="95000"/>
          </a:schemeClr>
        </a:solidFill>
        <a:ln w="9525">
          <a:solidFill>
            <a:srgbClr val="808080"/>
          </a:solidFill>
          <a:round/>
          <a:headEnd/>
          <a:tailEnd/>
        </a:ln>
      </xdr:spPr>
      <xdr:txBody>
        <a:bodyPr vertOverflow="clip" wrap="square" lIns="27432" tIns="22860" rIns="0" bIns="0" anchor="t" upright="1"/>
        <a:lstStyle/>
        <a:p>
          <a:pPr algn="l" rtl="1">
            <a:defRPr sz="1000"/>
          </a:pPr>
          <a:r>
            <a:rPr lang="en-US" sz="1100" b="0" i="0" strike="noStrike">
              <a:solidFill>
                <a:srgbClr val="000000"/>
              </a:solidFill>
              <a:latin typeface="Arial"/>
              <a:cs typeface="Arial"/>
            </a:rPr>
            <a:t>You are now ready to print out your dashboard report. </a:t>
          </a:r>
        </a:p>
        <a:p>
          <a:pPr algn="l" rtl="1">
            <a:defRPr sz="1000"/>
          </a:pPr>
          <a:endParaRPr lang="en-US" sz="1100" b="0" i="0" strike="noStrike">
            <a:solidFill>
              <a:srgbClr val="000000"/>
            </a:solidFill>
            <a:latin typeface="Arial"/>
            <a:cs typeface="Arial"/>
          </a:endParaRPr>
        </a:p>
        <a:p>
          <a:pPr algn="l" rtl="1">
            <a:defRPr sz="1000"/>
          </a:pPr>
          <a:r>
            <a:rPr lang="en-US" sz="1100" b="0" i="0" strike="noStrike">
              <a:solidFill>
                <a:srgbClr val="000000"/>
              </a:solidFill>
              <a:latin typeface="Arial"/>
              <a:cs typeface="Arial"/>
            </a:rPr>
            <a:t>1. To print your report, use the Excel</a:t>
          </a:r>
          <a:r>
            <a:rPr lang="en-US" sz="1100" b="0" i="0" strike="noStrike" baseline="0">
              <a:solidFill>
                <a:srgbClr val="000000"/>
              </a:solidFill>
              <a:latin typeface="Arial"/>
              <a:cs typeface="Arial"/>
            </a:rPr>
            <a:t> print function for each worksheet tab in the file that you wish to print</a:t>
          </a:r>
          <a:r>
            <a:rPr lang="en-US" sz="1100" b="0" i="0" strike="noStrike">
              <a:solidFill>
                <a:srgbClr val="000000"/>
              </a:solidFill>
              <a:latin typeface="Arial"/>
              <a:cs typeface="Arial"/>
            </a:rPr>
            <a:t>.</a:t>
          </a:r>
        </a:p>
        <a:p>
          <a:pPr algn="l" rtl="1">
            <a:defRPr sz="1000"/>
          </a:pPr>
          <a:endParaRPr lang="en-US" sz="1100" b="0" i="0" strike="noStrike">
            <a:solidFill>
              <a:srgbClr val="000000"/>
            </a:solidFill>
            <a:latin typeface="Arial"/>
            <a:cs typeface="Arial"/>
          </a:endParaRPr>
        </a:p>
        <a:p>
          <a:pPr algn="l" rtl="1">
            <a:defRPr sz="1000"/>
          </a:pPr>
          <a:r>
            <a:rPr lang="en-US" sz="1100" b="0" i="0" strike="noStrike">
              <a:solidFill>
                <a:srgbClr val="000000"/>
              </a:solidFill>
              <a:latin typeface="Arial"/>
              <a:ea typeface="+mn-ea"/>
              <a:cs typeface="Arial"/>
            </a:rPr>
            <a:t>2. Save the report to your computer for future use.</a:t>
          </a:r>
          <a:r>
            <a:rPr lang="en-US" sz="1100" b="0" i="0">
              <a:latin typeface="+mn-lt"/>
              <a:ea typeface="+mn-ea"/>
              <a:cs typeface="+mn-cs"/>
            </a:rPr>
            <a:t> </a:t>
          </a:r>
          <a:endParaRPr lang="en-US" sz="1100"/>
        </a:p>
        <a:p>
          <a:pPr algn="l" rtl="1">
            <a:defRPr sz="1000"/>
          </a:pPr>
          <a:endParaRPr lang="en-US" sz="1100" b="0" i="0" strike="noStrike">
            <a:solidFill>
              <a:srgbClr val="000000"/>
            </a:solidFill>
            <a:latin typeface="Arial"/>
            <a:cs typeface="Arial"/>
          </a:endParaRPr>
        </a:p>
      </xdr:txBody>
    </xdr:sp>
    <xdr:clientData/>
  </xdr:twoCellAnchor>
  <xdr:twoCellAnchor>
    <xdr:from>
      <xdr:col>2</xdr:col>
      <xdr:colOff>1038225</xdr:colOff>
      <xdr:row>35</xdr:row>
      <xdr:rowOff>0</xdr:rowOff>
    </xdr:from>
    <xdr:to>
      <xdr:col>4</xdr:col>
      <xdr:colOff>542925</xdr:colOff>
      <xdr:row>60</xdr:row>
      <xdr:rowOff>0</xdr:rowOff>
    </xdr:to>
    <xdr:sp macro="" textlink="">
      <xdr:nvSpPr>
        <xdr:cNvPr id="11" name="AutoShape 11"/>
        <xdr:cNvSpPr>
          <a:spLocks noChangeArrowheads="1"/>
        </xdr:cNvSpPr>
      </xdr:nvSpPr>
      <xdr:spPr bwMode="auto">
        <a:xfrm>
          <a:off x="2924175" y="6153150"/>
          <a:ext cx="2343150" cy="4048125"/>
        </a:xfrm>
        <a:prstGeom prst="roundRect">
          <a:avLst>
            <a:gd name="adj" fmla="val 16667"/>
          </a:avLst>
        </a:prstGeom>
        <a:solidFill>
          <a:schemeClr val="bg1">
            <a:lumMod val="95000"/>
          </a:schemeClr>
        </a:solidFill>
        <a:ln w="9525">
          <a:solidFill>
            <a:srgbClr val="808080"/>
          </a:solidFill>
          <a:round/>
          <a:headEnd/>
          <a:tailEnd/>
        </a:ln>
      </xdr:spPr>
      <xdr:txBody>
        <a:bodyPr vertOverflow="clip" wrap="square" lIns="27432" tIns="22860" rIns="0" bIns="0" anchor="t" upright="1"/>
        <a:lstStyle/>
        <a:p>
          <a:pPr rtl="0"/>
          <a:r>
            <a:rPr lang="en-US" sz="1100" b="0" i="0">
              <a:effectLst/>
              <a:latin typeface="Arial" pitchFamily="34" charset="0"/>
              <a:ea typeface="+mn-ea"/>
              <a:cs typeface="Arial" pitchFamily="34" charset="0"/>
            </a:rPr>
            <a:t>Once you have the data listed in Step 1, go to</a:t>
          </a:r>
          <a:r>
            <a:rPr lang="en-US" sz="1100" b="0" i="0" baseline="0">
              <a:effectLst/>
              <a:latin typeface="Arial" pitchFamily="34" charset="0"/>
              <a:ea typeface="+mn-ea"/>
              <a:cs typeface="Arial" pitchFamily="34" charset="0"/>
            </a:rPr>
            <a:t> the </a:t>
          </a:r>
          <a:r>
            <a:rPr lang="en-US" sz="1100" b="1" i="0" baseline="0">
              <a:effectLst/>
              <a:latin typeface="Arial" pitchFamily="34" charset="0"/>
              <a:ea typeface="+mn-ea"/>
              <a:cs typeface="Arial" pitchFamily="34" charset="0"/>
            </a:rPr>
            <a:t>Data Entry </a:t>
          </a:r>
          <a:r>
            <a:rPr lang="en-US" sz="1100" b="0" i="0" baseline="0">
              <a:effectLst/>
              <a:latin typeface="Arial" pitchFamily="34" charset="0"/>
              <a:ea typeface="+mn-ea"/>
              <a:cs typeface="Arial" pitchFamily="34" charset="0"/>
            </a:rPr>
            <a:t>tab to enter the appropriate data. </a:t>
          </a:r>
        </a:p>
        <a:p>
          <a:pPr rtl="0"/>
          <a:endParaRPr lang="en-US" sz="1100">
            <a:effectLst/>
            <a:latin typeface="Arial" pitchFamily="34" charset="0"/>
            <a:cs typeface="Arial" pitchFamily="34" charset="0"/>
          </a:endParaRPr>
        </a:p>
        <a:p>
          <a:pPr rtl="0"/>
          <a:r>
            <a:rPr lang="en-US" sz="1100" b="0" i="0">
              <a:effectLst/>
              <a:latin typeface="Arial" pitchFamily="34" charset="0"/>
              <a:ea typeface="+mn-ea"/>
              <a:cs typeface="Arial" pitchFamily="34" charset="0"/>
            </a:rPr>
            <a:t>1. Follow the instructions for entering data in the grey highlighted cells. </a:t>
          </a:r>
          <a:endParaRPr lang="en-US" sz="1100">
            <a:effectLst/>
            <a:latin typeface="Arial" pitchFamily="34" charset="0"/>
            <a:cs typeface="Arial" pitchFamily="34" charset="0"/>
          </a:endParaRPr>
        </a:p>
        <a:p>
          <a:pPr rtl="0" eaLnBrk="1" fontAlgn="auto" latinLnBrk="0" hangingPunct="1"/>
          <a:endParaRPr lang="en-US" sz="1100" b="0" i="0">
            <a:effectLst/>
            <a:latin typeface="Arial" pitchFamily="34" charset="0"/>
            <a:ea typeface="+mn-ea"/>
            <a:cs typeface="Arial" pitchFamily="34" charset="0"/>
          </a:endParaRPr>
        </a:p>
        <a:p>
          <a:pPr rtl="0" eaLnBrk="1" fontAlgn="auto" latinLnBrk="0" hangingPunct="1"/>
          <a:r>
            <a:rPr lang="en-US" sz="1100" b="0" i="0">
              <a:effectLst/>
              <a:latin typeface="Arial" pitchFamily="34" charset="0"/>
              <a:ea typeface="+mn-ea"/>
              <a:cs typeface="Arial" pitchFamily="34" charset="0"/>
            </a:rPr>
            <a:t>2. The</a:t>
          </a:r>
          <a:r>
            <a:rPr lang="en-US" sz="1100" b="0" i="0" baseline="0">
              <a:effectLst/>
              <a:latin typeface="Arial" pitchFamily="34" charset="0"/>
              <a:ea typeface="+mn-ea"/>
              <a:cs typeface="Arial" pitchFamily="34" charset="0"/>
            </a:rPr>
            <a:t> worksheet includes data entry cells for </a:t>
          </a:r>
          <a:r>
            <a:rPr lang="en-US" sz="1100" b="1" i="0" baseline="0">
              <a:effectLst/>
              <a:latin typeface="Arial" pitchFamily="34" charset="0"/>
              <a:ea typeface="+mn-ea"/>
              <a:cs typeface="Arial" pitchFamily="34" charset="0"/>
            </a:rPr>
            <a:t>Current Year Data</a:t>
          </a:r>
          <a:r>
            <a:rPr lang="en-US" sz="1100" b="0" i="0" baseline="0">
              <a:effectLst/>
              <a:latin typeface="Arial" pitchFamily="34" charset="0"/>
              <a:ea typeface="+mn-ea"/>
              <a:cs typeface="Arial" pitchFamily="34" charset="0"/>
            </a:rPr>
            <a:t> in the top portion of the worksheet and </a:t>
          </a:r>
          <a:r>
            <a:rPr lang="en-US" sz="1100" b="1" i="0" baseline="0">
              <a:effectLst/>
              <a:latin typeface="Arial" pitchFamily="34" charset="0"/>
              <a:ea typeface="+mn-ea"/>
              <a:cs typeface="Arial" pitchFamily="34" charset="0"/>
            </a:rPr>
            <a:t>Prior Year Data </a:t>
          </a:r>
          <a:r>
            <a:rPr lang="en-US" sz="1100" b="0" i="0" baseline="0">
              <a:effectLst/>
              <a:latin typeface="Arial" pitchFamily="34" charset="0"/>
              <a:ea typeface="+mn-ea"/>
              <a:cs typeface="Arial" pitchFamily="34" charset="0"/>
            </a:rPr>
            <a:t>in the bottom part of the worksheet.</a:t>
          </a:r>
          <a:endParaRPr lang="en-US" sz="1100">
            <a:effectLst/>
            <a:latin typeface="Arial" pitchFamily="34" charset="0"/>
            <a:cs typeface="Arial" pitchFamily="34" charset="0"/>
          </a:endParaRPr>
        </a:p>
        <a:p>
          <a:endParaRPr lang="en-US" sz="1100" b="0" i="0">
            <a:effectLst/>
            <a:latin typeface="Arial" pitchFamily="34" charset="0"/>
            <a:ea typeface="+mn-ea"/>
            <a:cs typeface="Arial" pitchFamily="34" charset="0"/>
          </a:endParaRPr>
        </a:p>
        <a:p>
          <a:r>
            <a:rPr lang="en-US" sz="1100" b="0" i="0">
              <a:effectLst/>
              <a:latin typeface="Arial" pitchFamily="34" charset="0"/>
              <a:ea typeface="+mn-ea"/>
              <a:cs typeface="Arial" pitchFamily="34" charset="0"/>
            </a:rPr>
            <a:t>3. Once the information has been entered results will automatically populate the </a:t>
          </a:r>
          <a:r>
            <a:rPr lang="en-US" sz="1100" b="1" i="0" baseline="0">
              <a:effectLst/>
              <a:latin typeface="Arial" pitchFamily="34" charset="0"/>
              <a:ea typeface="+mn-ea"/>
              <a:cs typeface="Arial" pitchFamily="34" charset="0"/>
            </a:rPr>
            <a:t>Dashboard Report </a:t>
          </a:r>
          <a:r>
            <a:rPr lang="en-US" sz="1100" b="0" i="0" baseline="0">
              <a:effectLst/>
              <a:latin typeface="Arial" pitchFamily="34" charset="0"/>
              <a:ea typeface="+mn-ea"/>
              <a:cs typeface="Arial" pitchFamily="34" charset="0"/>
            </a:rPr>
            <a:t>tab.</a:t>
          </a:r>
          <a:endParaRPr lang="en-US" sz="1100" b="0" i="0" u="none" strike="noStrike" baseline="0">
            <a:solidFill>
              <a:srgbClr val="000000"/>
            </a:solidFill>
            <a:latin typeface="Arial" pitchFamily="34" charset="0"/>
            <a:cs typeface="Arial" pitchFamily="34" charset="0"/>
          </a:endParaRPr>
        </a:p>
      </xdr:txBody>
    </xdr:sp>
    <xdr:clientData/>
  </xdr:twoCellAnchor>
  <xdr:twoCellAnchor editAs="oneCell">
    <xdr:from>
      <xdr:col>0</xdr:col>
      <xdr:colOff>0</xdr:colOff>
      <xdr:row>0</xdr:row>
      <xdr:rowOff>10583</xdr:rowOff>
    </xdr:from>
    <xdr:to>
      <xdr:col>3</xdr:col>
      <xdr:colOff>535940</xdr:colOff>
      <xdr:row>3</xdr:row>
      <xdr:rowOff>150792</xdr:rowOff>
    </xdr:to>
    <xdr:pic>
      <xdr:nvPicPr>
        <xdr:cNvPr id="13" name="Picture 1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0583"/>
          <a:ext cx="3520440" cy="61645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15968</xdr:colOff>
      <xdr:row>18</xdr:row>
      <xdr:rowOff>72349</xdr:rowOff>
    </xdr:from>
    <xdr:to>
      <xdr:col>9</xdr:col>
      <xdr:colOff>745247</xdr:colOff>
      <xdr:row>34</xdr:row>
      <xdr:rowOff>21967</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15968</xdr:colOff>
      <xdr:row>34</xdr:row>
      <xdr:rowOff>67234</xdr:rowOff>
    </xdr:from>
    <xdr:to>
      <xdr:col>9</xdr:col>
      <xdr:colOff>745247</xdr:colOff>
      <xdr:row>50</xdr:row>
      <xdr:rowOff>53429</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50422</xdr:colOff>
      <xdr:row>34</xdr:row>
      <xdr:rowOff>67234</xdr:rowOff>
    </xdr:from>
    <xdr:to>
      <xdr:col>24</xdr:col>
      <xdr:colOff>6495</xdr:colOff>
      <xdr:row>50</xdr:row>
      <xdr:rowOff>53429</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50422</xdr:colOff>
      <xdr:row>18</xdr:row>
      <xdr:rowOff>72349</xdr:rowOff>
    </xdr:from>
    <xdr:to>
      <xdr:col>24</xdr:col>
      <xdr:colOff>6495</xdr:colOff>
      <xdr:row>34</xdr:row>
      <xdr:rowOff>21967</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L65"/>
  <sheetViews>
    <sheetView tabSelected="1" zoomScaleNormal="100" workbookViewId="0"/>
  </sheetViews>
  <sheetFormatPr defaultColWidth="9.140625" defaultRowHeight="12.75" x14ac:dyDescent="0.2"/>
  <cols>
    <col min="1" max="1" width="2" style="99" customWidth="1"/>
    <col min="2" max="2" width="26.28515625" style="99" customWidth="1"/>
    <col min="3" max="3" width="16.28515625" style="99" customWidth="1"/>
    <col min="4" max="4" width="26.28515625" style="99" customWidth="1"/>
    <col min="5" max="5" width="16.28515625" style="99" customWidth="1"/>
    <col min="6" max="6" width="26.28515625" style="99" customWidth="1"/>
    <col min="7" max="7" width="11.42578125" style="99" customWidth="1"/>
    <col min="8" max="16384" width="9.140625" style="99"/>
  </cols>
  <sheetData>
    <row r="1" spans="1:7" x14ac:dyDescent="0.2">
      <c r="A1" s="130"/>
      <c r="B1" s="130"/>
      <c r="C1" s="130"/>
      <c r="D1" s="130"/>
      <c r="E1" s="130"/>
      <c r="F1" s="130"/>
      <c r="G1" s="130"/>
    </row>
    <row r="2" spans="1:7" x14ac:dyDescent="0.2">
      <c r="A2" s="131"/>
      <c r="B2" s="130"/>
      <c r="C2" s="130"/>
      <c r="D2" s="130"/>
      <c r="E2" s="130"/>
      <c r="F2" s="130"/>
      <c r="G2" s="130"/>
    </row>
    <row r="3" spans="1:7" x14ac:dyDescent="0.2">
      <c r="A3" s="130"/>
      <c r="B3" s="130"/>
      <c r="C3" s="130"/>
      <c r="D3" s="130"/>
      <c r="E3" s="130"/>
      <c r="F3" s="130"/>
      <c r="G3" s="130"/>
    </row>
    <row r="4" spans="1:7" x14ac:dyDescent="0.2">
      <c r="A4" s="130"/>
      <c r="B4" s="130"/>
      <c r="C4" s="130"/>
      <c r="D4" s="130"/>
      <c r="E4" s="130"/>
      <c r="F4" s="130"/>
      <c r="G4" s="130"/>
    </row>
    <row r="6" spans="1:7" ht="18" x14ac:dyDescent="0.25">
      <c r="A6" s="132" t="s">
        <v>47</v>
      </c>
      <c r="B6" s="101"/>
      <c r="C6" s="101"/>
      <c r="D6" s="101"/>
      <c r="E6" s="102"/>
      <c r="F6" s="101"/>
      <c r="G6" s="101"/>
    </row>
    <row r="8" spans="1:7" ht="15.75" x14ac:dyDescent="0.25">
      <c r="A8" s="103" t="s">
        <v>42</v>
      </c>
      <c r="B8" s="104"/>
      <c r="C8" s="104"/>
      <c r="D8" s="104"/>
      <c r="E8" s="104"/>
      <c r="F8" s="104"/>
      <c r="G8" s="105"/>
    </row>
    <row r="9" spans="1:7" x14ac:dyDescent="0.2">
      <c r="A9" s="106"/>
      <c r="B9" s="106"/>
      <c r="C9" s="106"/>
      <c r="D9" s="106"/>
      <c r="E9" s="106"/>
      <c r="F9" s="106"/>
      <c r="G9" s="106"/>
    </row>
    <row r="10" spans="1:7" ht="15" customHeight="1" x14ac:dyDescent="0.2">
      <c r="A10" s="149" t="s">
        <v>57</v>
      </c>
      <c r="B10" s="150"/>
      <c r="C10" s="150"/>
      <c r="D10" s="150"/>
      <c r="E10" s="150"/>
      <c r="F10" s="150"/>
      <c r="G10" s="150"/>
    </row>
    <row r="11" spans="1:7" ht="30.6" customHeight="1" x14ac:dyDescent="0.2">
      <c r="A11" s="150"/>
      <c r="B11" s="150"/>
      <c r="C11" s="150"/>
      <c r="D11" s="150"/>
      <c r="E11" s="150"/>
      <c r="F11" s="150"/>
      <c r="G11" s="150"/>
    </row>
    <row r="12" spans="1:7" ht="13.15" customHeight="1" x14ac:dyDescent="0.2">
      <c r="A12" s="107"/>
      <c r="B12" s="108"/>
      <c r="C12" s="106"/>
      <c r="D12" s="106"/>
      <c r="E12" s="106"/>
      <c r="F12" s="106"/>
      <c r="G12" s="106"/>
    </row>
    <row r="13" spans="1:7" ht="13.15" customHeight="1" x14ac:dyDescent="0.2">
      <c r="A13" s="106"/>
      <c r="B13" s="106"/>
      <c r="C13" s="106"/>
      <c r="D13" s="106"/>
      <c r="E13" s="106"/>
      <c r="F13" s="106"/>
      <c r="G13" s="106"/>
    </row>
    <row r="14" spans="1:7" ht="20.25" x14ac:dyDescent="0.3">
      <c r="A14" s="109" t="s">
        <v>43</v>
      </c>
      <c r="B14" s="106"/>
      <c r="C14" s="106"/>
      <c r="D14" s="106"/>
      <c r="E14" s="106"/>
      <c r="F14" s="106"/>
      <c r="G14" s="106"/>
    </row>
    <row r="15" spans="1:7" x14ac:dyDescent="0.2">
      <c r="A15" s="106"/>
      <c r="B15" s="106"/>
      <c r="C15" s="106"/>
      <c r="D15" s="106"/>
      <c r="E15" s="106"/>
      <c r="F15" s="106"/>
      <c r="G15" s="106"/>
    </row>
    <row r="16" spans="1:7" ht="20.25" x14ac:dyDescent="0.3">
      <c r="A16" s="106"/>
      <c r="B16" s="110" t="s">
        <v>44</v>
      </c>
      <c r="C16" s="106"/>
      <c r="D16" s="110" t="s">
        <v>45</v>
      </c>
      <c r="E16" s="106"/>
      <c r="F16" s="110" t="s">
        <v>46</v>
      </c>
      <c r="G16" s="106"/>
    </row>
    <row r="17" spans="1:10" x14ac:dyDescent="0.2">
      <c r="A17" s="106"/>
      <c r="B17" s="111"/>
      <c r="C17" s="111"/>
      <c r="D17" s="111"/>
      <c r="E17" s="106"/>
      <c r="F17" s="106"/>
      <c r="G17" s="106"/>
      <c r="J17" s="112"/>
    </row>
    <row r="18" spans="1:10" x14ac:dyDescent="0.2">
      <c r="A18" s="106"/>
      <c r="B18" s="106"/>
      <c r="C18" s="106"/>
      <c r="D18" s="106"/>
      <c r="E18" s="106"/>
      <c r="F18" s="106"/>
      <c r="G18" s="106"/>
      <c r="J18" s="112"/>
    </row>
    <row r="19" spans="1:10" x14ac:dyDescent="0.2">
      <c r="A19" s="106"/>
      <c r="B19" s="106"/>
      <c r="C19" s="106"/>
      <c r="D19" s="106"/>
      <c r="E19" s="106"/>
      <c r="F19" s="106"/>
      <c r="G19" s="106"/>
      <c r="J19" s="112"/>
    </row>
    <row r="20" spans="1:10" x14ac:dyDescent="0.2">
      <c r="A20" s="106"/>
      <c r="B20" s="106"/>
      <c r="C20" s="106"/>
      <c r="D20" s="106"/>
      <c r="E20" s="106"/>
      <c r="F20" s="106"/>
      <c r="G20" s="106"/>
      <c r="J20" s="113"/>
    </row>
    <row r="21" spans="1:10" x14ac:dyDescent="0.2">
      <c r="A21" s="106"/>
      <c r="B21" s="106"/>
      <c r="C21" s="106"/>
      <c r="D21" s="106"/>
      <c r="E21" s="106"/>
      <c r="F21" s="106"/>
      <c r="G21" s="106"/>
      <c r="J21" s="112"/>
    </row>
    <row r="22" spans="1:10" x14ac:dyDescent="0.2">
      <c r="A22" s="114"/>
      <c r="B22" s="114"/>
      <c r="C22" s="114"/>
      <c r="D22" s="114"/>
      <c r="E22" s="114"/>
      <c r="F22" s="114"/>
      <c r="G22" s="114"/>
      <c r="J22" s="113"/>
    </row>
    <row r="23" spans="1:10" x14ac:dyDescent="0.2">
      <c r="A23" s="106"/>
      <c r="B23" s="114"/>
      <c r="C23" s="114"/>
      <c r="D23" s="114"/>
      <c r="E23" s="114"/>
      <c r="F23" s="114"/>
      <c r="G23" s="114"/>
      <c r="J23" s="113"/>
    </row>
    <row r="24" spans="1:10" x14ac:dyDescent="0.2">
      <c r="A24" s="106"/>
      <c r="B24" s="114"/>
      <c r="C24" s="114"/>
      <c r="D24" s="114"/>
      <c r="E24" s="114"/>
      <c r="F24" s="114"/>
      <c r="G24" s="114"/>
      <c r="J24" s="112"/>
    </row>
    <row r="25" spans="1:10" x14ac:dyDescent="0.2">
      <c r="A25" s="106"/>
      <c r="B25" s="114"/>
      <c r="C25" s="114"/>
      <c r="D25" s="114"/>
      <c r="E25" s="114"/>
      <c r="F25" s="114"/>
      <c r="G25" s="114"/>
      <c r="J25" s="113"/>
    </row>
    <row r="26" spans="1:10" x14ac:dyDescent="0.2">
      <c r="A26" s="106"/>
      <c r="B26" s="114"/>
      <c r="C26" s="114"/>
      <c r="D26" s="114"/>
      <c r="E26" s="114"/>
      <c r="F26" s="114"/>
      <c r="G26" s="114"/>
      <c r="J26" s="112"/>
    </row>
    <row r="27" spans="1:10" x14ac:dyDescent="0.2">
      <c r="A27" s="106"/>
      <c r="B27" s="114"/>
      <c r="C27" s="114"/>
      <c r="D27" s="114"/>
      <c r="E27" s="114"/>
      <c r="F27" s="114"/>
      <c r="G27" s="114"/>
      <c r="J27" s="113"/>
    </row>
    <row r="28" spans="1:10" x14ac:dyDescent="0.2">
      <c r="A28" s="106"/>
      <c r="B28" s="114"/>
      <c r="C28" s="114"/>
      <c r="D28" s="114"/>
      <c r="E28" s="114"/>
      <c r="F28" s="114"/>
      <c r="G28" s="114"/>
      <c r="H28" s="112"/>
      <c r="I28" s="112"/>
      <c r="J28" s="113"/>
    </row>
    <row r="29" spans="1:10" x14ac:dyDescent="0.2">
      <c r="A29" s="106"/>
      <c r="B29" s="114"/>
      <c r="C29" s="114"/>
      <c r="D29" s="114"/>
      <c r="E29" s="114"/>
      <c r="F29" s="114"/>
      <c r="G29" s="114"/>
      <c r="H29" s="112"/>
      <c r="I29" s="112"/>
      <c r="J29" s="112"/>
    </row>
    <row r="30" spans="1:10" x14ac:dyDescent="0.2">
      <c r="A30" s="106"/>
      <c r="B30" s="114"/>
      <c r="C30" s="114"/>
      <c r="D30" s="114"/>
      <c r="E30" s="114"/>
      <c r="F30" s="114"/>
      <c r="G30" s="114"/>
      <c r="H30" s="112"/>
      <c r="I30" s="112"/>
    </row>
    <row r="31" spans="1:10" x14ac:dyDescent="0.2">
      <c r="A31" s="106"/>
      <c r="B31" s="114"/>
      <c r="C31" s="114"/>
      <c r="D31" s="114"/>
      <c r="E31" s="114"/>
      <c r="F31" s="114"/>
      <c r="G31" s="114"/>
      <c r="H31" s="112"/>
      <c r="I31" s="113"/>
    </row>
    <row r="32" spans="1:10" x14ac:dyDescent="0.2">
      <c r="A32" s="106"/>
      <c r="B32" s="114"/>
      <c r="C32" s="114"/>
      <c r="D32" s="114"/>
      <c r="E32" s="114"/>
      <c r="F32" s="114"/>
      <c r="G32" s="114"/>
      <c r="H32" s="112"/>
      <c r="I32" s="113"/>
    </row>
    <row r="33" spans="1:12" x14ac:dyDescent="0.2">
      <c r="A33" s="106"/>
      <c r="B33" s="114"/>
      <c r="C33" s="114"/>
      <c r="D33" s="114"/>
      <c r="E33" s="114"/>
      <c r="F33" s="114"/>
      <c r="G33" s="114"/>
      <c r="H33" s="112"/>
      <c r="I33" s="112"/>
      <c r="L33" s="115"/>
    </row>
    <row r="34" spans="1:12" x14ac:dyDescent="0.2">
      <c r="A34" s="106"/>
      <c r="B34" s="114"/>
      <c r="C34" s="114"/>
      <c r="D34" s="114"/>
      <c r="E34" s="114"/>
      <c r="F34" s="114"/>
      <c r="G34" s="114"/>
      <c r="H34" s="112"/>
      <c r="I34" s="112"/>
      <c r="L34" s="115"/>
    </row>
    <row r="35" spans="1:12" ht="8.25" customHeight="1" x14ac:dyDescent="0.2">
      <c r="A35" s="106"/>
      <c r="B35" s="114"/>
      <c r="C35" s="114"/>
      <c r="D35" s="114"/>
      <c r="E35" s="114"/>
      <c r="F35" s="114"/>
      <c r="G35" s="114"/>
      <c r="H35" s="112"/>
      <c r="I35" s="113"/>
      <c r="L35" s="115"/>
    </row>
    <row r="36" spans="1:12" x14ac:dyDescent="0.2">
      <c r="A36" s="106"/>
      <c r="B36" s="114"/>
      <c r="C36" s="116"/>
      <c r="D36" s="114"/>
      <c r="E36" s="114"/>
      <c r="F36" s="114"/>
      <c r="G36" s="114"/>
      <c r="H36" s="113"/>
      <c r="I36" s="115"/>
      <c r="J36" s="112"/>
      <c r="L36" s="117"/>
    </row>
    <row r="37" spans="1:12" x14ac:dyDescent="0.2">
      <c r="A37" s="106"/>
      <c r="B37" s="114"/>
      <c r="C37" s="116"/>
      <c r="D37" s="114"/>
      <c r="E37" s="114"/>
      <c r="F37" s="114"/>
      <c r="G37" s="114"/>
      <c r="H37" s="112"/>
      <c r="I37" s="115"/>
      <c r="J37" s="115"/>
      <c r="L37" s="115"/>
    </row>
    <row r="38" spans="1:12" x14ac:dyDescent="0.2">
      <c r="A38" s="106"/>
      <c r="B38" s="114"/>
      <c r="C38" s="116"/>
      <c r="D38" s="114"/>
      <c r="E38" s="114"/>
      <c r="F38" s="114"/>
      <c r="G38" s="114"/>
      <c r="H38" s="113"/>
      <c r="I38" s="118"/>
      <c r="J38" s="115"/>
      <c r="L38" s="115"/>
    </row>
    <row r="39" spans="1:12" x14ac:dyDescent="0.2">
      <c r="A39" s="106"/>
      <c r="B39" s="114"/>
      <c r="C39" s="116"/>
      <c r="D39" s="114"/>
      <c r="E39" s="114"/>
      <c r="F39" s="114"/>
      <c r="G39" s="114"/>
      <c r="H39" s="112"/>
      <c r="I39" s="117"/>
      <c r="J39" s="115"/>
      <c r="L39" s="117"/>
    </row>
    <row r="40" spans="1:12" x14ac:dyDescent="0.2">
      <c r="A40" s="106"/>
      <c r="B40" s="114"/>
      <c r="C40" s="114"/>
      <c r="D40" s="114"/>
      <c r="E40" s="114"/>
      <c r="F40" s="114"/>
      <c r="G40" s="114"/>
      <c r="H40" s="113"/>
      <c r="I40" s="115"/>
      <c r="J40" s="112"/>
      <c r="L40" s="115"/>
    </row>
    <row r="41" spans="1:12" x14ac:dyDescent="0.2">
      <c r="A41" s="106"/>
      <c r="B41" s="114"/>
      <c r="C41" s="114"/>
      <c r="D41" s="114"/>
      <c r="E41" s="114"/>
      <c r="F41" s="114"/>
      <c r="G41" s="114"/>
      <c r="H41" s="112"/>
      <c r="I41" s="112"/>
      <c r="J41" s="113"/>
      <c r="L41" s="115"/>
    </row>
    <row r="42" spans="1:12" x14ac:dyDescent="0.2">
      <c r="A42" s="114"/>
      <c r="B42" s="114"/>
      <c r="C42" s="114"/>
      <c r="D42" s="114"/>
      <c r="E42" s="114"/>
      <c r="F42" s="114"/>
      <c r="G42" s="114"/>
      <c r="H42" s="112"/>
      <c r="I42" s="117"/>
      <c r="J42" s="112"/>
      <c r="L42" s="115"/>
    </row>
    <row r="43" spans="1:12" x14ac:dyDescent="0.2">
      <c r="A43" s="106"/>
      <c r="B43" s="114"/>
      <c r="C43" s="114"/>
      <c r="D43" s="114"/>
      <c r="E43" s="114"/>
      <c r="F43" s="114"/>
      <c r="G43" s="114"/>
      <c r="H43" s="112"/>
      <c r="I43" s="115"/>
      <c r="J43" s="113"/>
    </row>
    <row r="44" spans="1:12" x14ac:dyDescent="0.2">
      <c r="A44" s="106"/>
      <c r="B44" s="114"/>
      <c r="C44" s="114"/>
      <c r="D44" s="114"/>
      <c r="E44" s="114"/>
      <c r="F44" s="114"/>
      <c r="G44" s="114"/>
      <c r="I44" s="117"/>
      <c r="J44" s="112"/>
    </row>
    <row r="45" spans="1:12" x14ac:dyDescent="0.2">
      <c r="A45" s="106"/>
      <c r="B45" s="114"/>
      <c r="C45" s="114"/>
      <c r="D45" s="114"/>
      <c r="E45" s="114"/>
      <c r="F45" s="114"/>
      <c r="G45" s="114"/>
      <c r="I45" s="112"/>
      <c r="J45" s="112"/>
    </row>
    <row r="46" spans="1:12" x14ac:dyDescent="0.2">
      <c r="A46" s="106"/>
      <c r="B46" s="114"/>
      <c r="C46" s="114"/>
      <c r="D46" s="114"/>
      <c r="E46" s="114"/>
      <c r="F46" s="114"/>
      <c r="G46" s="114"/>
      <c r="I46" s="117"/>
      <c r="J46" s="112"/>
    </row>
    <row r="47" spans="1:12" x14ac:dyDescent="0.2">
      <c r="A47" s="106"/>
      <c r="B47" s="114"/>
      <c r="C47" s="114"/>
      <c r="D47" s="114"/>
      <c r="E47" s="114"/>
      <c r="F47" s="114"/>
      <c r="G47" s="114"/>
      <c r="I47" s="115"/>
      <c r="J47" s="119"/>
    </row>
    <row r="48" spans="1:12" x14ac:dyDescent="0.2">
      <c r="A48" s="106"/>
      <c r="B48" s="114"/>
      <c r="C48" s="114"/>
      <c r="D48" s="114"/>
      <c r="E48" s="114"/>
      <c r="F48" s="114"/>
      <c r="G48" s="114"/>
      <c r="I48" s="112"/>
      <c r="J48" s="115"/>
    </row>
    <row r="49" spans="1:10" x14ac:dyDescent="0.2">
      <c r="A49" s="106"/>
      <c r="B49" s="114"/>
      <c r="C49" s="114"/>
      <c r="D49" s="114"/>
      <c r="E49" s="114"/>
      <c r="F49" s="114"/>
      <c r="G49" s="114"/>
      <c r="I49" s="117"/>
      <c r="J49" s="115"/>
    </row>
    <row r="50" spans="1:10" x14ac:dyDescent="0.2">
      <c r="A50" s="106"/>
      <c r="B50" s="114"/>
      <c r="C50" s="114"/>
      <c r="D50" s="114"/>
      <c r="E50" s="114"/>
      <c r="F50" s="114"/>
      <c r="G50" s="114"/>
      <c r="J50" s="115"/>
    </row>
    <row r="51" spans="1:10" x14ac:dyDescent="0.2">
      <c r="A51" s="106"/>
      <c r="B51" s="114"/>
      <c r="C51" s="114"/>
      <c r="D51" s="114"/>
      <c r="E51" s="114"/>
      <c r="F51" s="114"/>
      <c r="G51" s="114"/>
      <c r="I51" s="117"/>
      <c r="J51" s="115"/>
    </row>
    <row r="52" spans="1:10" x14ac:dyDescent="0.2">
      <c r="A52" s="106"/>
      <c r="B52" s="106"/>
      <c r="C52" s="106"/>
      <c r="D52" s="106"/>
      <c r="E52" s="106"/>
      <c r="F52" s="106"/>
      <c r="G52" s="106"/>
      <c r="I52" s="115"/>
      <c r="J52" s="115"/>
    </row>
    <row r="53" spans="1:10" x14ac:dyDescent="0.2">
      <c r="A53" s="106"/>
      <c r="B53" s="106"/>
      <c r="C53" s="106"/>
      <c r="D53" s="106"/>
      <c r="E53" s="106"/>
      <c r="F53" s="106"/>
      <c r="G53" s="106"/>
      <c r="I53" s="117"/>
      <c r="J53" s="115"/>
    </row>
    <row r="54" spans="1:10" x14ac:dyDescent="0.2">
      <c r="A54" s="106"/>
      <c r="B54" s="106"/>
      <c r="C54" s="106"/>
      <c r="D54" s="106"/>
      <c r="E54" s="106"/>
      <c r="F54" s="106"/>
      <c r="G54" s="106"/>
      <c r="I54" s="115"/>
      <c r="J54" s="115"/>
    </row>
    <row r="55" spans="1:10" x14ac:dyDescent="0.2">
      <c r="A55" s="106"/>
      <c r="B55" s="114"/>
      <c r="C55" s="106"/>
      <c r="D55" s="106"/>
      <c r="E55" s="106"/>
      <c r="F55" s="106"/>
      <c r="G55" s="106"/>
      <c r="J55" s="115"/>
    </row>
    <row r="56" spans="1:10" x14ac:dyDescent="0.2">
      <c r="A56" s="106"/>
      <c r="B56" s="106"/>
      <c r="C56" s="106"/>
      <c r="D56" s="106"/>
      <c r="E56" s="106"/>
      <c r="F56" s="106"/>
      <c r="G56" s="106"/>
      <c r="J56" s="115"/>
    </row>
    <row r="57" spans="1:10" x14ac:dyDescent="0.2">
      <c r="A57" s="106"/>
      <c r="B57" s="106"/>
      <c r="C57" s="106"/>
      <c r="D57" s="106"/>
      <c r="E57" s="106"/>
      <c r="F57" s="106"/>
      <c r="G57" s="106"/>
    </row>
    <row r="58" spans="1:10" x14ac:dyDescent="0.2">
      <c r="A58" s="106"/>
      <c r="B58" s="106"/>
      <c r="C58" s="106"/>
      <c r="D58" s="106"/>
      <c r="E58" s="106"/>
      <c r="F58" s="106"/>
      <c r="G58" s="106"/>
    </row>
    <row r="59" spans="1:10" x14ac:dyDescent="0.2">
      <c r="A59" s="106"/>
      <c r="B59" s="106"/>
      <c r="C59" s="106"/>
      <c r="D59" s="106"/>
      <c r="E59" s="106"/>
      <c r="F59" s="106"/>
      <c r="G59" s="106"/>
    </row>
    <row r="60" spans="1:10" x14ac:dyDescent="0.2">
      <c r="A60" s="106"/>
      <c r="B60" s="114"/>
      <c r="C60" s="114"/>
      <c r="D60" s="114"/>
      <c r="E60" s="114"/>
      <c r="F60" s="114"/>
      <c r="G60" s="114"/>
    </row>
    <row r="61" spans="1:10" x14ac:dyDescent="0.2">
      <c r="A61" s="106"/>
      <c r="B61" s="106"/>
      <c r="C61" s="106"/>
      <c r="D61" s="106"/>
      <c r="E61" s="106"/>
      <c r="F61" s="106"/>
      <c r="G61" s="106"/>
    </row>
    <row r="62" spans="1:10" s="120" customFormat="1" ht="12.75" customHeight="1" x14ac:dyDescent="0.2">
      <c r="A62" s="151" t="s">
        <v>58</v>
      </c>
      <c r="B62" s="151"/>
      <c r="C62" s="151"/>
      <c r="D62" s="151"/>
      <c r="E62" s="151"/>
      <c r="F62" s="151"/>
      <c r="G62" s="151"/>
    </row>
    <row r="63" spans="1:10" s="120" customFormat="1" ht="12.75" customHeight="1" x14ac:dyDescent="0.2">
      <c r="A63" s="151"/>
      <c r="B63" s="151"/>
      <c r="C63" s="151"/>
      <c r="D63" s="151"/>
      <c r="E63" s="151"/>
      <c r="F63" s="151"/>
      <c r="G63" s="151"/>
    </row>
    <row r="65" spans="1:7" s="136" customFormat="1" ht="12" x14ac:dyDescent="0.2">
      <c r="A65" s="136" t="s">
        <v>59</v>
      </c>
      <c r="G65" s="137" t="s">
        <v>60</v>
      </c>
    </row>
  </sheetData>
  <sheetProtection sheet="1" objects="1" scenarios="1"/>
  <mergeCells count="2">
    <mergeCell ref="A10:G11"/>
    <mergeCell ref="A62:G63"/>
  </mergeCells>
  <printOptions horizontalCentered="1"/>
  <pageMargins left="0.5" right="0.5" top="0.5" bottom="0.5" header="0.5" footer="0.5"/>
  <pageSetup scale="76"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T71"/>
  <sheetViews>
    <sheetView workbookViewId="0"/>
  </sheetViews>
  <sheetFormatPr defaultColWidth="9.140625" defaultRowHeight="15" x14ac:dyDescent="0.25"/>
  <cols>
    <col min="1" max="1" width="2.7109375" style="25" customWidth="1"/>
    <col min="2" max="2" width="1.7109375" style="25" customWidth="1"/>
    <col min="3" max="3" width="2.7109375" style="25" customWidth="1"/>
    <col min="4" max="4" width="34.140625" style="25" bestFit="1" customWidth="1"/>
    <col min="5" max="16" width="10.7109375" style="25" customWidth="1"/>
    <col min="17" max="17" width="2.7109375" style="80" customWidth="1"/>
    <col min="18" max="18" width="11.140625" style="25" customWidth="1"/>
    <col min="19" max="19" width="12.7109375" style="25" customWidth="1"/>
    <col min="20" max="20" width="1.7109375" style="25" customWidth="1"/>
    <col min="21" max="16384" width="9.140625" style="26"/>
  </cols>
  <sheetData>
    <row r="1" spans="1:20" ht="15.75" x14ac:dyDescent="0.25">
      <c r="B1" s="152" t="s">
        <v>26</v>
      </c>
      <c r="C1" s="153"/>
      <c r="D1" s="154"/>
      <c r="Q1" s="68"/>
    </row>
    <row r="2" spans="1:20" ht="7.5" customHeight="1" x14ac:dyDescent="0.25">
      <c r="B2" s="138"/>
      <c r="C2" s="68"/>
      <c r="D2" s="68"/>
      <c r="E2" s="26"/>
      <c r="Q2" s="68"/>
    </row>
    <row r="3" spans="1:20" ht="15.75" x14ac:dyDescent="0.25">
      <c r="D3" s="141" t="s">
        <v>27</v>
      </c>
      <c r="E3" s="162" t="s">
        <v>61</v>
      </c>
      <c r="F3" s="163"/>
      <c r="G3" s="163"/>
      <c r="H3" s="164"/>
      <c r="Q3" s="68"/>
    </row>
    <row r="4" spans="1:20" ht="7.5" customHeight="1" x14ac:dyDescent="0.25">
      <c r="B4" s="139"/>
      <c r="C4" s="82"/>
      <c r="D4" s="82"/>
      <c r="Q4" s="68"/>
    </row>
    <row r="5" spans="1:20" ht="15.75" x14ac:dyDescent="0.25">
      <c r="B5" s="140" t="s">
        <v>28</v>
      </c>
      <c r="C5" s="82"/>
      <c r="D5" s="82"/>
      <c r="G5" s="145">
        <v>2015</v>
      </c>
      <c r="Q5" s="68"/>
    </row>
    <row r="6" spans="1:20" ht="7.5" customHeight="1" x14ac:dyDescent="0.25">
      <c r="Q6" s="68"/>
    </row>
    <row r="7" spans="1:20" ht="36" customHeight="1" x14ac:dyDescent="0.2">
      <c r="B7" s="2"/>
      <c r="C7" s="161" t="str">
        <f>PracticeName</f>
        <v>Practice Name</v>
      </c>
      <c r="D7" s="161"/>
      <c r="E7" s="161"/>
      <c r="F7" s="161"/>
      <c r="G7" s="161"/>
      <c r="H7" s="161"/>
      <c r="I7" s="161"/>
      <c r="J7" s="161"/>
      <c r="K7" s="161"/>
      <c r="L7" s="161"/>
      <c r="M7" s="161"/>
      <c r="N7" s="161"/>
      <c r="O7" s="161"/>
      <c r="P7" s="161"/>
      <c r="Q7" s="161"/>
      <c r="R7" s="161"/>
      <c r="S7" s="161"/>
      <c r="T7" s="134"/>
    </row>
    <row r="8" spans="1:20" ht="12.75" x14ac:dyDescent="0.2">
      <c r="B8" s="2"/>
      <c r="C8" s="2"/>
      <c r="D8" s="2"/>
      <c r="E8" s="2"/>
      <c r="F8" s="2"/>
      <c r="G8" s="2"/>
      <c r="H8" s="2"/>
      <c r="I8" s="2"/>
      <c r="J8" s="2"/>
      <c r="K8" s="2"/>
      <c r="L8" s="2"/>
      <c r="M8" s="2"/>
      <c r="N8" s="2"/>
      <c r="O8" s="2"/>
      <c r="P8" s="2"/>
      <c r="Q8" s="2"/>
      <c r="R8" s="2"/>
      <c r="S8" s="2"/>
      <c r="T8" s="2"/>
    </row>
    <row r="9" spans="1:20" ht="18" x14ac:dyDescent="0.25">
      <c r="B9" s="2"/>
      <c r="C9" s="63" t="s">
        <v>24</v>
      </c>
      <c r="D9" s="2"/>
      <c r="E9" s="2"/>
      <c r="F9" s="2"/>
      <c r="G9" s="2"/>
      <c r="H9" s="2"/>
      <c r="I9" s="2"/>
      <c r="J9" s="2"/>
      <c r="K9" s="2"/>
      <c r="L9" s="2"/>
      <c r="M9" s="2"/>
      <c r="N9" s="2"/>
      <c r="O9" s="2"/>
      <c r="P9" s="2"/>
      <c r="Q9" s="2"/>
      <c r="R9" s="2"/>
      <c r="S9" s="2"/>
      <c r="T9" s="2"/>
    </row>
    <row r="10" spans="1:20" ht="15.75" x14ac:dyDescent="0.25">
      <c r="B10" s="27"/>
      <c r="C10" s="84" t="s">
        <v>29</v>
      </c>
      <c r="D10" s="28"/>
      <c r="E10" s="28"/>
      <c r="F10" s="28"/>
      <c r="G10" s="28"/>
      <c r="H10" s="28"/>
      <c r="I10" s="28"/>
      <c r="J10" s="28"/>
      <c r="K10" s="28"/>
      <c r="L10" s="28"/>
      <c r="M10" s="28"/>
      <c r="N10" s="28"/>
      <c r="O10" s="28"/>
      <c r="P10" s="28"/>
      <c r="Q10" s="2"/>
      <c r="R10" s="28"/>
      <c r="S10" s="28"/>
      <c r="T10" s="27"/>
    </row>
    <row r="11" spans="1:20" ht="15.75" x14ac:dyDescent="0.25">
      <c r="B11" s="27"/>
      <c r="C11" s="84"/>
      <c r="D11" s="28"/>
      <c r="E11" s="28"/>
      <c r="F11" s="28"/>
      <c r="G11" s="28"/>
      <c r="H11" s="28"/>
      <c r="I11" s="28"/>
      <c r="J11" s="28"/>
      <c r="K11" s="28"/>
      <c r="L11" s="28"/>
      <c r="M11" s="28"/>
      <c r="N11" s="28"/>
      <c r="O11" s="28"/>
      <c r="P11" s="28"/>
      <c r="Q11" s="2"/>
      <c r="R11" s="28"/>
      <c r="S11" s="28"/>
      <c r="T11" s="27"/>
    </row>
    <row r="12" spans="1:20" s="67" customFormat="1" x14ac:dyDescent="0.25">
      <c r="A12" s="65"/>
      <c r="B12" s="66"/>
      <c r="C12" s="66"/>
      <c r="D12" s="66"/>
      <c r="E12" s="155" t="str">
        <f>Year &amp; " DATA"</f>
        <v>2015 DATA</v>
      </c>
      <c r="F12" s="156"/>
      <c r="G12" s="156"/>
      <c r="H12" s="156"/>
      <c r="I12" s="156"/>
      <c r="J12" s="156"/>
      <c r="K12" s="156"/>
      <c r="L12" s="156"/>
      <c r="M12" s="156"/>
      <c r="N12" s="156"/>
      <c r="O12" s="156"/>
      <c r="P12" s="157"/>
      <c r="Q12" s="69"/>
      <c r="R12" s="158" t="s">
        <v>25</v>
      </c>
      <c r="S12" s="98"/>
      <c r="T12" s="66"/>
    </row>
    <row r="13" spans="1:20" s="67" customFormat="1" ht="12.75" x14ac:dyDescent="0.2">
      <c r="A13" s="65"/>
      <c r="B13" s="66"/>
      <c r="C13" s="66"/>
      <c r="D13" s="66"/>
      <c r="E13" s="66"/>
      <c r="F13" s="66"/>
      <c r="G13" s="66"/>
      <c r="H13" s="66"/>
      <c r="I13" s="66"/>
      <c r="J13" s="66"/>
      <c r="K13" s="66"/>
      <c r="L13" s="66"/>
      <c r="M13" s="66"/>
      <c r="N13" s="66"/>
      <c r="O13" s="66"/>
      <c r="P13" s="66"/>
      <c r="Q13" s="70"/>
      <c r="R13" s="159"/>
      <c r="S13" s="98"/>
      <c r="T13" s="66"/>
    </row>
    <row r="14" spans="1:20" ht="12.75" x14ac:dyDescent="0.2">
      <c r="B14" s="27"/>
      <c r="C14" s="27"/>
      <c r="D14" s="27"/>
      <c r="E14" s="64" t="s">
        <v>6</v>
      </c>
      <c r="F14" s="64" t="s">
        <v>7</v>
      </c>
      <c r="G14" s="64" t="s">
        <v>8</v>
      </c>
      <c r="H14" s="64" t="s">
        <v>9</v>
      </c>
      <c r="I14" s="64" t="s">
        <v>10</v>
      </c>
      <c r="J14" s="64" t="s">
        <v>11</v>
      </c>
      <c r="K14" s="64" t="s">
        <v>12</v>
      </c>
      <c r="L14" s="64" t="s">
        <v>13</v>
      </c>
      <c r="M14" s="64" t="s">
        <v>14</v>
      </c>
      <c r="N14" s="64" t="s">
        <v>15</v>
      </c>
      <c r="O14" s="64" t="s">
        <v>16</v>
      </c>
      <c r="P14" s="64" t="s">
        <v>17</v>
      </c>
      <c r="Q14" s="71"/>
      <c r="R14" s="160"/>
      <c r="S14" s="98"/>
      <c r="T14" s="27"/>
    </row>
    <row r="15" spans="1:20" ht="12.75" x14ac:dyDescent="0.2">
      <c r="B15" s="27"/>
      <c r="C15" s="23"/>
      <c r="D15" s="24"/>
      <c r="E15" s="27"/>
      <c r="F15" s="27"/>
      <c r="G15" s="27"/>
      <c r="H15" s="27"/>
      <c r="I15" s="27"/>
      <c r="J15" s="27"/>
      <c r="K15" s="27"/>
      <c r="L15" s="27"/>
      <c r="M15" s="27"/>
      <c r="N15" s="27"/>
      <c r="O15" s="27"/>
      <c r="P15" s="27"/>
      <c r="Q15" s="72"/>
      <c r="R15" s="34"/>
      <c r="S15" s="49"/>
      <c r="T15" s="27"/>
    </row>
    <row r="16" spans="1:20" ht="12.75" x14ac:dyDescent="0.2">
      <c r="B16" s="27"/>
      <c r="C16" s="27"/>
      <c r="D16" s="35" t="s">
        <v>0</v>
      </c>
      <c r="E16" s="27"/>
      <c r="F16" s="27"/>
      <c r="G16" s="27"/>
      <c r="H16" s="27"/>
      <c r="I16" s="27"/>
      <c r="J16" s="27"/>
      <c r="K16" s="27"/>
      <c r="L16" s="27"/>
      <c r="M16" s="27"/>
      <c r="N16" s="27"/>
      <c r="O16" s="27"/>
      <c r="P16" s="27"/>
      <c r="Q16" s="81"/>
      <c r="R16" s="27"/>
      <c r="S16" s="27"/>
      <c r="T16" s="27"/>
    </row>
    <row r="17" spans="2:20" ht="12.75" x14ac:dyDescent="0.2">
      <c r="B17" s="27"/>
      <c r="C17" s="27"/>
      <c r="D17" s="36" t="s">
        <v>18</v>
      </c>
      <c r="E17" s="146"/>
      <c r="F17" s="146"/>
      <c r="G17" s="146"/>
      <c r="H17" s="146"/>
      <c r="I17" s="146"/>
      <c r="J17" s="146"/>
      <c r="K17" s="146"/>
      <c r="L17" s="146"/>
      <c r="M17" s="146"/>
      <c r="N17" s="146"/>
      <c r="O17" s="146"/>
      <c r="P17" s="146"/>
      <c r="Q17" s="73"/>
      <c r="R17" s="89">
        <f>SUM(E17:P17)</f>
        <v>0</v>
      </c>
      <c r="S17" s="87"/>
      <c r="T17" s="27"/>
    </row>
    <row r="18" spans="2:20" x14ac:dyDescent="0.25">
      <c r="B18" s="27"/>
      <c r="C18" s="27"/>
      <c r="D18" s="36" t="s">
        <v>30</v>
      </c>
      <c r="E18" s="146"/>
      <c r="F18" s="146"/>
      <c r="G18" s="146"/>
      <c r="H18" s="146"/>
      <c r="I18" s="146"/>
      <c r="J18" s="146"/>
      <c r="K18" s="146"/>
      <c r="L18" s="146"/>
      <c r="M18" s="146"/>
      <c r="N18" s="146"/>
      <c r="O18" s="146"/>
      <c r="P18" s="146"/>
      <c r="Q18" s="74"/>
      <c r="R18" s="89">
        <f>SUM(E18:P18)</f>
        <v>0</v>
      </c>
      <c r="S18" s="87"/>
      <c r="T18" s="27"/>
    </row>
    <row r="19" spans="2:20" ht="12.75" x14ac:dyDescent="0.2">
      <c r="B19" s="27"/>
      <c r="C19" s="27"/>
      <c r="D19" s="36" t="s">
        <v>31</v>
      </c>
      <c r="E19" s="146"/>
      <c r="F19" s="146"/>
      <c r="G19" s="146"/>
      <c r="H19" s="146"/>
      <c r="I19" s="146"/>
      <c r="J19" s="146"/>
      <c r="K19" s="146"/>
      <c r="L19" s="146"/>
      <c r="M19" s="146"/>
      <c r="N19" s="146"/>
      <c r="O19" s="146"/>
      <c r="P19" s="146"/>
      <c r="Q19" s="76"/>
      <c r="R19" s="89">
        <f>SUM(E19:P19)</f>
        <v>0</v>
      </c>
      <c r="S19" s="87"/>
      <c r="T19" s="27"/>
    </row>
    <row r="20" spans="2:20" ht="12.75" x14ac:dyDescent="0.2">
      <c r="B20" s="27"/>
      <c r="C20" s="27"/>
      <c r="D20" s="38" t="s">
        <v>5</v>
      </c>
      <c r="E20" s="85">
        <f t="shared" ref="E20:P20" si="0">SUM(E17:E19)</f>
        <v>0</v>
      </c>
      <c r="F20" s="85">
        <f t="shared" si="0"/>
        <v>0</v>
      </c>
      <c r="G20" s="85">
        <f t="shared" si="0"/>
        <v>0</v>
      </c>
      <c r="H20" s="85">
        <f t="shared" si="0"/>
        <v>0</v>
      </c>
      <c r="I20" s="85">
        <f t="shared" si="0"/>
        <v>0</v>
      </c>
      <c r="J20" s="85">
        <f t="shared" si="0"/>
        <v>0</v>
      </c>
      <c r="K20" s="85">
        <f t="shared" si="0"/>
        <v>0</v>
      </c>
      <c r="L20" s="85">
        <f t="shared" si="0"/>
        <v>0</v>
      </c>
      <c r="M20" s="85">
        <f t="shared" si="0"/>
        <v>0</v>
      </c>
      <c r="N20" s="85">
        <f t="shared" si="0"/>
        <v>0</v>
      </c>
      <c r="O20" s="85">
        <f t="shared" si="0"/>
        <v>0</v>
      </c>
      <c r="P20" s="85">
        <f t="shared" si="0"/>
        <v>0</v>
      </c>
      <c r="Q20" s="76"/>
      <c r="R20" s="87">
        <f>SUM(R17:R19)</f>
        <v>0</v>
      </c>
      <c r="S20" s="87"/>
      <c r="T20" s="27"/>
    </row>
    <row r="21" spans="2:20" ht="12.75" x14ac:dyDescent="0.2">
      <c r="B21" s="27"/>
      <c r="C21" s="27"/>
      <c r="D21" s="10"/>
      <c r="E21" s="31"/>
      <c r="F21" s="31"/>
      <c r="G21" s="31"/>
      <c r="H21" s="31"/>
      <c r="I21" s="31"/>
      <c r="J21" s="31"/>
      <c r="K21" s="31"/>
      <c r="L21" s="31"/>
      <c r="M21" s="31"/>
      <c r="N21" s="31"/>
      <c r="O21" s="31"/>
      <c r="P21" s="31"/>
      <c r="Q21" s="83"/>
      <c r="R21" s="90"/>
      <c r="S21" s="90"/>
      <c r="T21" s="27"/>
    </row>
    <row r="22" spans="2:20" ht="12.75" x14ac:dyDescent="0.2">
      <c r="B22" s="27"/>
      <c r="C22" s="27"/>
      <c r="D22" s="36" t="s">
        <v>1</v>
      </c>
      <c r="E22" s="146"/>
      <c r="F22" s="146"/>
      <c r="G22" s="146"/>
      <c r="H22" s="146"/>
      <c r="I22" s="146"/>
      <c r="J22" s="146"/>
      <c r="K22" s="146"/>
      <c r="L22" s="146"/>
      <c r="M22" s="146"/>
      <c r="N22" s="146"/>
      <c r="O22" s="146"/>
      <c r="P22" s="146"/>
      <c r="Q22" s="77"/>
      <c r="R22" s="89">
        <f>SUM(E22:P22)</f>
        <v>0</v>
      </c>
      <c r="S22" s="87"/>
      <c r="T22" s="27"/>
    </row>
    <row r="23" spans="2:20" ht="7.5" customHeight="1" x14ac:dyDescent="0.2">
      <c r="B23" s="27"/>
      <c r="C23" s="27"/>
      <c r="D23" s="10"/>
      <c r="E23" s="31"/>
      <c r="F23" s="31"/>
      <c r="G23" s="31"/>
      <c r="H23" s="31"/>
      <c r="I23" s="31"/>
      <c r="J23" s="31"/>
      <c r="K23" s="31"/>
      <c r="L23" s="31"/>
      <c r="M23" s="31"/>
      <c r="N23" s="31"/>
      <c r="O23" s="31"/>
      <c r="P23" s="31"/>
      <c r="Q23" s="75"/>
      <c r="R23" s="90"/>
      <c r="S23" s="90"/>
      <c r="T23" s="27"/>
    </row>
    <row r="24" spans="2:20" ht="12.75" x14ac:dyDescent="0.2">
      <c r="B24" s="27"/>
      <c r="C24" s="27"/>
      <c r="D24" s="9" t="s">
        <v>3</v>
      </c>
      <c r="E24" s="3">
        <f>E20+E22</f>
        <v>0</v>
      </c>
      <c r="F24" s="3">
        <f t="shared" ref="F24:R24" si="1">F20+F22</f>
        <v>0</v>
      </c>
      <c r="G24" s="3">
        <f t="shared" si="1"/>
        <v>0</v>
      </c>
      <c r="H24" s="3">
        <f t="shared" si="1"/>
        <v>0</v>
      </c>
      <c r="I24" s="3">
        <f t="shared" si="1"/>
        <v>0</v>
      </c>
      <c r="J24" s="3">
        <f t="shared" si="1"/>
        <v>0</v>
      </c>
      <c r="K24" s="3">
        <f t="shared" si="1"/>
        <v>0</v>
      </c>
      <c r="L24" s="3">
        <f t="shared" si="1"/>
        <v>0</v>
      </c>
      <c r="M24" s="3">
        <f t="shared" si="1"/>
        <v>0</v>
      </c>
      <c r="N24" s="3">
        <f t="shared" si="1"/>
        <v>0</v>
      </c>
      <c r="O24" s="3">
        <f t="shared" si="1"/>
        <v>0</v>
      </c>
      <c r="P24" s="3">
        <f t="shared" si="1"/>
        <v>0</v>
      </c>
      <c r="Q24" s="3"/>
      <c r="R24" s="91">
        <f t="shared" si="1"/>
        <v>0</v>
      </c>
      <c r="S24" s="91"/>
      <c r="T24" s="27"/>
    </row>
    <row r="25" spans="2:20" ht="12.75" x14ac:dyDescent="0.2">
      <c r="B25" s="27"/>
      <c r="C25" s="27"/>
      <c r="D25" s="10"/>
      <c r="E25" s="31"/>
      <c r="F25" s="31"/>
      <c r="G25" s="31"/>
      <c r="H25" s="31"/>
      <c r="I25" s="31"/>
      <c r="J25" s="31"/>
      <c r="K25" s="31"/>
      <c r="L25" s="31"/>
      <c r="M25" s="31"/>
      <c r="N25" s="31"/>
      <c r="O25" s="31"/>
      <c r="P25" s="31"/>
      <c r="Q25" s="75"/>
      <c r="R25" s="90"/>
      <c r="S25" s="90"/>
      <c r="T25" s="27"/>
    </row>
    <row r="26" spans="2:20" ht="12.75" x14ac:dyDescent="0.2">
      <c r="B26" s="27"/>
      <c r="C26" s="27"/>
      <c r="D26" s="35" t="s">
        <v>33</v>
      </c>
      <c r="E26" s="33"/>
      <c r="F26" s="33"/>
      <c r="G26" s="33"/>
      <c r="H26" s="33"/>
      <c r="I26" s="33"/>
      <c r="J26" s="33"/>
      <c r="K26" s="33"/>
      <c r="L26" s="33"/>
      <c r="M26" s="33"/>
      <c r="N26" s="33"/>
      <c r="O26" s="33"/>
      <c r="P26" s="33"/>
      <c r="Q26" s="78"/>
      <c r="R26" s="87"/>
      <c r="S26" s="87"/>
      <c r="T26" s="27"/>
    </row>
    <row r="27" spans="2:20" ht="12.75" x14ac:dyDescent="0.2">
      <c r="B27" s="27"/>
      <c r="C27" s="27"/>
      <c r="D27" s="36" t="s">
        <v>32</v>
      </c>
      <c r="E27" s="146"/>
      <c r="F27" s="146"/>
      <c r="G27" s="146"/>
      <c r="H27" s="146"/>
      <c r="I27" s="146"/>
      <c r="J27" s="146"/>
      <c r="K27" s="146"/>
      <c r="L27" s="146"/>
      <c r="M27" s="146"/>
      <c r="N27" s="146"/>
      <c r="O27" s="146"/>
      <c r="P27" s="146"/>
      <c r="Q27" s="93"/>
      <c r="R27" s="89">
        <f>SUM(E27:P27)</f>
        <v>0</v>
      </c>
      <c r="S27" s="87"/>
      <c r="T27" s="86"/>
    </row>
    <row r="28" spans="2:20" ht="12.75" x14ac:dyDescent="0.2">
      <c r="B28" s="27"/>
      <c r="C28" s="27"/>
      <c r="D28" s="38" t="s">
        <v>39</v>
      </c>
      <c r="E28" s="61">
        <f>IF(ISERROR(E27/E24),0,(E27/E24))</f>
        <v>0</v>
      </c>
      <c r="F28" s="61">
        <f t="shared" ref="F28:R28" si="2">IF(ISERROR(F27/F24),0,(F27/F24))</f>
        <v>0</v>
      </c>
      <c r="G28" s="61">
        <f t="shared" si="2"/>
        <v>0</v>
      </c>
      <c r="H28" s="61">
        <f t="shared" si="2"/>
        <v>0</v>
      </c>
      <c r="I28" s="61">
        <f t="shared" si="2"/>
        <v>0</v>
      </c>
      <c r="J28" s="61">
        <f t="shared" si="2"/>
        <v>0</v>
      </c>
      <c r="K28" s="61">
        <f t="shared" si="2"/>
        <v>0</v>
      </c>
      <c r="L28" s="61">
        <f t="shared" si="2"/>
        <v>0</v>
      </c>
      <c r="M28" s="61">
        <f t="shared" si="2"/>
        <v>0</v>
      </c>
      <c r="N28" s="61">
        <f t="shared" si="2"/>
        <v>0</v>
      </c>
      <c r="O28" s="61">
        <f t="shared" si="2"/>
        <v>0</v>
      </c>
      <c r="P28" s="61">
        <f t="shared" si="2"/>
        <v>0</v>
      </c>
      <c r="Q28" s="61"/>
      <c r="R28" s="92">
        <f t="shared" si="2"/>
        <v>0</v>
      </c>
      <c r="S28" s="92"/>
      <c r="T28" s="86"/>
    </row>
    <row r="29" spans="2:20" x14ac:dyDescent="0.25">
      <c r="B29" s="27"/>
      <c r="C29" s="27"/>
      <c r="D29" s="10"/>
      <c r="E29" s="31"/>
      <c r="F29" s="31"/>
      <c r="G29" s="31"/>
      <c r="H29" s="31"/>
      <c r="I29" s="31"/>
      <c r="J29" s="31"/>
      <c r="K29" s="31"/>
      <c r="L29" s="31"/>
      <c r="M29" s="31"/>
      <c r="N29" s="31"/>
      <c r="O29" s="31"/>
      <c r="P29" s="31"/>
      <c r="Q29" s="79"/>
      <c r="R29" s="90"/>
      <c r="S29" s="90"/>
      <c r="T29" s="32"/>
    </row>
    <row r="30" spans="2:20" ht="12.75" x14ac:dyDescent="0.2">
      <c r="B30" s="27"/>
      <c r="C30" s="27"/>
      <c r="D30" s="36" t="s">
        <v>55</v>
      </c>
      <c r="E30" s="146"/>
      <c r="F30" s="146"/>
      <c r="G30" s="146"/>
      <c r="H30" s="146"/>
      <c r="I30" s="146"/>
      <c r="J30" s="146"/>
      <c r="K30" s="146"/>
      <c r="L30" s="146"/>
      <c r="M30" s="146"/>
      <c r="N30" s="146"/>
      <c r="O30" s="146"/>
      <c r="P30" s="146"/>
      <c r="Q30" s="93"/>
      <c r="R30" s="89">
        <f>SUM(E30:P30)</f>
        <v>0</v>
      </c>
      <c r="S30" s="87"/>
      <c r="T30" s="86"/>
    </row>
    <row r="31" spans="2:20" ht="12.75" x14ac:dyDescent="0.2">
      <c r="B31" s="27"/>
      <c r="C31" s="27"/>
      <c r="D31" s="38" t="s">
        <v>53</v>
      </c>
      <c r="E31" s="61">
        <f t="shared" ref="E31:P31" si="3">IF(ISERROR(E30/E24),0,(E30/E24))</f>
        <v>0</v>
      </c>
      <c r="F31" s="61">
        <f t="shared" si="3"/>
        <v>0</v>
      </c>
      <c r="G31" s="61">
        <f t="shared" si="3"/>
        <v>0</v>
      </c>
      <c r="H31" s="61">
        <f t="shared" si="3"/>
        <v>0</v>
      </c>
      <c r="I31" s="61">
        <f t="shared" si="3"/>
        <v>0</v>
      </c>
      <c r="J31" s="61">
        <f t="shared" si="3"/>
        <v>0</v>
      </c>
      <c r="K31" s="61">
        <f t="shared" si="3"/>
        <v>0</v>
      </c>
      <c r="L31" s="61">
        <f t="shared" si="3"/>
        <v>0</v>
      </c>
      <c r="M31" s="61">
        <f t="shared" si="3"/>
        <v>0</v>
      </c>
      <c r="N31" s="61">
        <f t="shared" si="3"/>
        <v>0</v>
      </c>
      <c r="O31" s="61">
        <f t="shared" si="3"/>
        <v>0</v>
      </c>
      <c r="P31" s="61">
        <f t="shared" si="3"/>
        <v>0</v>
      </c>
      <c r="Q31" s="61"/>
      <c r="R31" s="92">
        <f>IF(ISERROR(R30/R24),0,(R30/R24))</f>
        <v>0</v>
      </c>
      <c r="S31" s="92"/>
      <c r="T31" s="62"/>
    </row>
    <row r="32" spans="2:20" ht="12.75" x14ac:dyDescent="0.2">
      <c r="B32" s="27"/>
      <c r="C32" s="27"/>
      <c r="D32" s="10"/>
      <c r="E32" s="31"/>
      <c r="F32" s="31"/>
      <c r="G32" s="31"/>
      <c r="H32" s="31"/>
      <c r="I32" s="31"/>
      <c r="J32" s="31"/>
      <c r="K32" s="31"/>
      <c r="L32" s="31"/>
      <c r="M32" s="31"/>
      <c r="N32" s="31"/>
      <c r="O32" s="31"/>
      <c r="P32" s="31"/>
      <c r="Q32" s="75"/>
      <c r="R32" s="90"/>
      <c r="S32" s="90"/>
      <c r="T32" s="32"/>
    </row>
    <row r="33" spans="1:20" ht="12.75" x14ac:dyDescent="0.2">
      <c r="B33" s="27"/>
      <c r="C33" s="27"/>
      <c r="D33" s="36" t="s">
        <v>34</v>
      </c>
      <c r="E33" s="31"/>
      <c r="F33" s="31"/>
      <c r="G33" s="31"/>
      <c r="H33" s="31"/>
      <c r="I33" s="31"/>
      <c r="J33" s="31"/>
      <c r="K33" s="31"/>
      <c r="L33" s="31"/>
      <c r="M33" s="31"/>
      <c r="N33" s="31"/>
      <c r="O33" s="31"/>
      <c r="P33" s="31"/>
      <c r="Q33" s="75"/>
      <c r="R33" s="90"/>
      <c r="S33" s="90"/>
      <c r="T33" s="32"/>
    </row>
    <row r="34" spans="1:20" ht="12.75" x14ac:dyDescent="0.2">
      <c r="B34" s="27"/>
      <c r="C34" s="27"/>
      <c r="D34" s="45" t="s">
        <v>35</v>
      </c>
      <c r="E34" s="146"/>
      <c r="F34" s="146"/>
      <c r="G34" s="146"/>
      <c r="H34" s="146"/>
      <c r="I34" s="146"/>
      <c r="J34" s="146"/>
      <c r="K34" s="146"/>
      <c r="L34" s="146"/>
      <c r="M34" s="146"/>
      <c r="N34" s="146"/>
      <c r="O34" s="146"/>
      <c r="P34" s="146"/>
      <c r="Q34" s="94"/>
      <c r="R34" s="89">
        <f>SUM(E34:P34)</f>
        <v>0</v>
      </c>
      <c r="S34" s="87"/>
      <c r="T34" s="86"/>
    </row>
    <row r="35" spans="1:20" x14ac:dyDescent="0.25">
      <c r="B35" s="27"/>
      <c r="C35" s="27"/>
      <c r="D35" s="38" t="s">
        <v>36</v>
      </c>
      <c r="E35" s="146"/>
      <c r="F35" s="146"/>
      <c r="G35" s="146"/>
      <c r="H35" s="146"/>
      <c r="I35" s="146"/>
      <c r="J35" s="146"/>
      <c r="K35" s="146"/>
      <c r="L35" s="146"/>
      <c r="M35" s="146"/>
      <c r="N35" s="146"/>
      <c r="O35" s="146"/>
      <c r="P35" s="146"/>
      <c r="Q35" s="95"/>
      <c r="R35" s="89">
        <f>SUM(E35:P35)</f>
        <v>0</v>
      </c>
      <c r="S35" s="87"/>
      <c r="T35" s="86"/>
    </row>
    <row r="36" spans="1:20" x14ac:dyDescent="0.25">
      <c r="B36" s="27"/>
      <c r="C36" s="27"/>
      <c r="D36" s="38" t="s">
        <v>37</v>
      </c>
      <c r="E36" s="146"/>
      <c r="F36" s="146"/>
      <c r="G36" s="146"/>
      <c r="H36" s="146"/>
      <c r="I36" s="146"/>
      <c r="J36" s="146"/>
      <c r="K36" s="146"/>
      <c r="L36" s="146"/>
      <c r="M36" s="146"/>
      <c r="N36" s="146"/>
      <c r="O36" s="146"/>
      <c r="P36" s="146"/>
      <c r="Q36" s="95"/>
      <c r="R36" s="89">
        <f t="shared" ref="R36:R37" si="4">SUM(E36:P36)</f>
        <v>0</v>
      </c>
      <c r="S36" s="87"/>
      <c r="T36" s="86"/>
    </row>
    <row r="37" spans="1:20" x14ac:dyDescent="0.25">
      <c r="B37" s="27"/>
      <c r="C37" s="27"/>
      <c r="D37" s="148" t="s">
        <v>56</v>
      </c>
      <c r="E37" s="147"/>
      <c r="F37" s="146"/>
      <c r="G37" s="146"/>
      <c r="H37" s="146"/>
      <c r="I37" s="146"/>
      <c r="J37" s="146"/>
      <c r="K37" s="146"/>
      <c r="L37" s="146"/>
      <c r="M37" s="146"/>
      <c r="N37" s="146"/>
      <c r="O37" s="146"/>
      <c r="P37" s="146"/>
      <c r="Q37" s="95"/>
      <c r="R37" s="89">
        <f t="shared" si="4"/>
        <v>0</v>
      </c>
      <c r="S37" s="87"/>
      <c r="T37" s="86"/>
    </row>
    <row r="38" spans="1:20" ht="12.75" x14ac:dyDescent="0.2">
      <c r="B38" s="27"/>
      <c r="C38" s="27"/>
      <c r="D38" s="36" t="s">
        <v>38</v>
      </c>
      <c r="E38" s="96">
        <f t="shared" ref="E38:P38" si="5">SUM(E34:E37)</f>
        <v>0</v>
      </c>
      <c r="F38" s="96">
        <f t="shared" si="5"/>
        <v>0</v>
      </c>
      <c r="G38" s="96">
        <f t="shared" si="5"/>
        <v>0</v>
      </c>
      <c r="H38" s="96">
        <f t="shared" si="5"/>
        <v>0</v>
      </c>
      <c r="I38" s="96">
        <f t="shared" si="5"/>
        <v>0</v>
      </c>
      <c r="J38" s="96">
        <f t="shared" si="5"/>
        <v>0</v>
      </c>
      <c r="K38" s="96">
        <f t="shared" si="5"/>
        <v>0</v>
      </c>
      <c r="L38" s="96">
        <f t="shared" si="5"/>
        <v>0</v>
      </c>
      <c r="M38" s="96">
        <f t="shared" si="5"/>
        <v>0</v>
      </c>
      <c r="N38" s="96">
        <f t="shared" si="5"/>
        <v>0</v>
      </c>
      <c r="O38" s="96">
        <f t="shared" si="5"/>
        <v>0</v>
      </c>
      <c r="P38" s="96">
        <f t="shared" si="5"/>
        <v>0</v>
      </c>
      <c r="Q38" s="96"/>
      <c r="R38" s="88">
        <f>SUM(R34:R37)</f>
        <v>0</v>
      </c>
      <c r="S38" s="88"/>
      <c r="T38" s="3"/>
    </row>
    <row r="39" spans="1:20" ht="12.75" x14ac:dyDescent="0.2">
      <c r="B39" s="27"/>
      <c r="C39" s="27"/>
      <c r="D39" s="97" t="s">
        <v>40</v>
      </c>
      <c r="E39" s="61">
        <f t="shared" ref="E39:P39" si="6">IF(ISERROR(E38/E24),0,(E38/E24))</f>
        <v>0</v>
      </c>
      <c r="F39" s="61">
        <f t="shared" si="6"/>
        <v>0</v>
      </c>
      <c r="G39" s="61">
        <f t="shared" si="6"/>
        <v>0</v>
      </c>
      <c r="H39" s="61">
        <f t="shared" si="6"/>
        <v>0</v>
      </c>
      <c r="I39" s="61">
        <f t="shared" si="6"/>
        <v>0</v>
      </c>
      <c r="J39" s="61">
        <f t="shared" si="6"/>
        <v>0</v>
      </c>
      <c r="K39" s="61">
        <f t="shared" si="6"/>
        <v>0</v>
      </c>
      <c r="L39" s="61">
        <f t="shared" si="6"/>
        <v>0</v>
      </c>
      <c r="M39" s="61">
        <f t="shared" si="6"/>
        <v>0</v>
      </c>
      <c r="N39" s="61">
        <f t="shared" si="6"/>
        <v>0</v>
      </c>
      <c r="O39" s="61">
        <f t="shared" si="6"/>
        <v>0</v>
      </c>
      <c r="P39" s="61">
        <f t="shared" si="6"/>
        <v>0</v>
      </c>
      <c r="Q39" s="61"/>
      <c r="R39" s="92">
        <f>IF(ISERROR(R38/R24),0,(R38/R24))</f>
        <v>0</v>
      </c>
      <c r="S39" s="92"/>
      <c r="T39" s="27"/>
    </row>
    <row r="40" spans="1:20" ht="12.75" x14ac:dyDescent="0.2">
      <c r="B40" s="27"/>
      <c r="C40" s="27"/>
      <c r="D40" s="97"/>
      <c r="E40" s="61"/>
      <c r="F40" s="61"/>
      <c r="G40" s="61"/>
      <c r="H40" s="61"/>
      <c r="I40" s="61"/>
      <c r="J40" s="61"/>
      <c r="K40" s="61"/>
      <c r="L40" s="61"/>
      <c r="M40" s="61"/>
      <c r="N40" s="61"/>
      <c r="O40" s="61"/>
      <c r="P40" s="61"/>
      <c r="Q40" s="61"/>
      <c r="R40" s="92"/>
      <c r="S40" s="92"/>
      <c r="T40" s="27"/>
    </row>
    <row r="41" spans="1:20" ht="12.75" x14ac:dyDescent="0.2">
      <c r="B41" s="27"/>
      <c r="C41" s="27"/>
      <c r="D41" s="29"/>
      <c r="E41" s="30"/>
      <c r="F41" s="30"/>
      <c r="G41" s="30"/>
      <c r="H41" s="30"/>
      <c r="I41" s="30"/>
      <c r="J41" s="30"/>
      <c r="K41" s="30"/>
      <c r="L41" s="30"/>
      <c r="M41" s="30"/>
      <c r="N41" s="30"/>
      <c r="O41" s="30"/>
      <c r="P41" s="30"/>
      <c r="Q41" s="75"/>
      <c r="R41" s="30"/>
      <c r="S41" s="30"/>
      <c r="T41" s="27"/>
    </row>
    <row r="42" spans="1:20" ht="12.75" x14ac:dyDescent="0.2">
      <c r="B42" s="27"/>
      <c r="C42" s="27"/>
      <c r="D42" s="29"/>
      <c r="E42" s="30"/>
      <c r="F42" s="30"/>
      <c r="G42" s="30"/>
      <c r="H42" s="30"/>
      <c r="I42" s="30"/>
      <c r="J42" s="30"/>
      <c r="K42" s="30"/>
      <c r="L42" s="30"/>
      <c r="M42" s="30"/>
      <c r="N42" s="30"/>
      <c r="O42" s="30"/>
      <c r="P42" s="30"/>
      <c r="Q42" s="75"/>
      <c r="R42" s="30"/>
      <c r="S42" s="30"/>
      <c r="T42" s="27"/>
    </row>
    <row r="43" spans="1:20" s="67" customFormat="1" x14ac:dyDescent="0.25">
      <c r="A43" s="65"/>
      <c r="B43" s="66"/>
      <c r="C43" s="66"/>
      <c r="D43" s="66"/>
      <c r="E43" s="155" t="str">
        <f>Year-1 &amp; " DATA"</f>
        <v>2014 DATA</v>
      </c>
      <c r="F43" s="156"/>
      <c r="G43" s="156"/>
      <c r="H43" s="156"/>
      <c r="I43" s="156"/>
      <c r="J43" s="156"/>
      <c r="K43" s="156"/>
      <c r="L43" s="156"/>
      <c r="M43" s="156"/>
      <c r="N43" s="156"/>
      <c r="O43" s="156"/>
      <c r="P43" s="157"/>
      <c r="Q43" s="69"/>
      <c r="R43" s="158" t="s">
        <v>25</v>
      </c>
      <c r="S43" s="158" t="s">
        <v>41</v>
      </c>
      <c r="T43" s="66"/>
    </row>
    <row r="44" spans="1:20" s="67" customFormat="1" ht="12.75" x14ac:dyDescent="0.2">
      <c r="A44" s="65"/>
      <c r="B44" s="66"/>
      <c r="C44" s="66"/>
      <c r="D44" s="66"/>
      <c r="E44" s="66"/>
      <c r="F44" s="66"/>
      <c r="G44" s="66"/>
      <c r="H44" s="66"/>
      <c r="I44" s="66"/>
      <c r="J44" s="66"/>
      <c r="K44" s="66"/>
      <c r="L44" s="66"/>
      <c r="M44" s="66"/>
      <c r="N44" s="66"/>
      <c r="O44" s="66"/>
      <c r="P44" s="66"/>
      <c r="Q44" s="70"/>
      <c r="R44" s="159"/>
      <c r="S44" s="159"/>
      <c r="T44" s="66"/>
    </row>
    <row r="45" spans="1:20" ht="12.75" x14ac:dyDescent="0.2">
      <c r="B45" s="27"/>
      <c r="C45" s="27"/>
      <c r="D45" s="27"/>
      <c r="E45" s="64" t="s">
        <v>6</v>
      </c>
      <c r="F45" s="64" t="s">
        <v>7</v>
      </c>
      <c r="G45" s="64" t="s">
        <v>8</v>
      </c>
      <c r="H45" s="64" t="s">
        <v>9</v>
      </c>
      <c r="I45" s="64" t="s">
        <v>10</v>
      </c>
      <c r="J45" s="64" t="s">
        <v>11</v>
      </c>
      <c r="K45" s="64" t="s">
        <v>12</v>
      </c>
      <c r="L45" s="64" t="s">
        <v>13</v>
      </c>
      <c r="M45" s="64" t="s">
        <v>14</v>
      </c>
      <c r="N45" s="64" t="s">
        <v>15</v>
      </c>
      <c r="O45" s="64" t="s">
        <v>16</v>
      </c>
      <c r="P45" s="64" t="s">
        <v>17</v>
      </c>
      <c r="Q45" s="71"/>
      <c r="R45" s="160"/>
      <c r="S45" s="160"/>
      <c r="T45" s="27"/>
    </row>
    <row r="46" spans="1:20" ht="12.75" x14ac:dyDescent="0.2">
      <c r="B46" s="27"/>
      <c r="C46" s="23"/>
      <c r="D46" s="24"/>
      <c r="E46" s="27"/>
      <c r="F46" s="27"/>
      <c r="G46" s="27"/>
      <c r="H46" s="27"/>
      <c r="I46" s="27"/>
      <c r="J46" s="27"/>
      <c r="K46" s="27"/>
      <c r="L46" s="27"/>
      <c r="M46" s="27"/>
      <c r="N46" s="27"/>
      <c r="O46" s="27"/>
      <c r="P46" s="27"/>
      <c r="Q46" s="72"/>
      <c r="R46" s="34"/>
      <c r="S46" s="34"/>
      <c r="T46" s="27"/>
    </row>
    <row r="47" spans="1:20" ht="12.75" x14ac:dyDescent="0.2">
      <c r="B47" s="27"/>
      <c r="C47" s="27"/>
      <c r="D47" s="35" t="s">
        <v>0</v>
      </c>
      <c r="E47" s="27"/>
      <c r="F47" s="27"/>
      <c r="G47" s="27"/>
      <c r="H47" s="27"/>
      <c r="I47" s="27"/>
      <c r="J47" s="27"/>
      <c r="K47" s="27"/>
      <c r="L47" s="27"/>
      <c r="M47" s="27"/>
      <c r="N47" s="27"/>
      <c r="O47" s="27"/>
      <c r="P47" s="27"/>
      <c r="Q47" s="81"/>
      <c r="R47" s="27"/>
      <c r="S47" s="27"/>
      <c r="T47" s="27"/>
    </row>
    <row r="48" spans="1:20" ht="12.75" x14ac:dyDescent="0.2">
      <c r="B48" s="27"/>
      <c r="C48" s="27"/>
      <c r="D48" s="36" t="s">
        <v>18</v>
      </c>
      <c r="E48" s="146"/>
      <c r="F48" s="146"/>
      <c r="G48" s="146"/>
      <c r="H48" s="146"/>
      <c r="I48" s="146"/>
      <c r="J48" s="146"/>
      <c r="K48" s="146"/>
      <c r="L48" s="146"/>
      <c r="M48" s="146"/>
      <c r="N48" s="146"/>
      <c r="O48" s="146"/>
      <c r="P48" s="146"/>
      <c r="Q48" s="73"/>
      <c r="R48" s="89">
        <f ca="1">IF(ISERROR(SUM(OFFSET(E48,0,0,1,COUNTIF($E$17:$P$17, "&gt;0")))),0,(SUM(OFFSET(E48,0,0,1,COUNTIF($E$17:$P$17, "&gt;0")))))</f>
        <v>0</v>
      </c>
      <c r="S48" s="89">
        <f>SUM(E48:P48)</f>
        <v>0</v>
      </c>
      <c r="T48" s="27"/>
    </row>
    <row r="49" spans="2:20" x14ac:dyDescent="0.25">
      <c r="B49" s="27"/>
      <c r="C49" s="27"/>
      <c r="D49" s="36" t="s">
        <v>30</v>
      </c>
      <c r="E49" s="146"/>
      <c r="F49" s="146"/>
      <c r="G49" s="146"/>
      <c r="H49" s="146"/>
      <c r="I49" s="146"/>
      <c r="J49" s="146"/>
      <c r="K49" s="146"/>
      <c r="L49" s="146"/>
      <c r="M49" s="146"/>
      <c r="N49" s="146"/>
      <c r="O49" s="146"/>
      <c r="P49" s="146"/>
      <c r="Q49" s="74"/>
      <c r="R49" s="89">
        <f t="shared" ref="R49:R50" ca="1" si="7">IF(ISERROR(SUM(OFFSET(E49,0,0,1,COUNTIF($E$17:$P$17, "&gt;0")))),0,(SUM(OFFSET(E49,0,0,1,COUNTIF($E$17:$P$17, "&gt;0")))))</f>
        <v>0</v>
      </c>
      <c r="S49" s="89">
        <f t="shared" ref="S49:S55" si="8">SUM(E49:P49)</f>
        <v>0</v>
      </c>
      <c r="T49" s="27"/>
    </row>
    <row r="50" spans="2:20" ht="12.75" x14ac:dyDescent="0.2">
      <c r="B50" s="27"/>
      <c r="C50" s="27"/>
      <c r="D50" s="36" t="s">
        <v>31</v>
      </c>
      <c r="E50" s="146"/>
      <c r="F50" s="146"/>
      <c r="G50" s="146"/>
      <c r="H50" s="146"/>
      <c r="I50" s="146"/>
      <c r="J50" s="146"/>
      <c r="K50" s="146"/>
      <c r="L50" s="146"/>
      <c r="M50" s="146"/>
      <c r="N50" s="146"/>
      <c r="O50" s="146"/>
      <c r="P50" s="146"/>
      <c r="Q50" s="76"/>
      <c r="R50" s="89">
        <f t="shared" ca="1" si="7"/>
        <v>0</v>
      </c>
      <c r="S50" s="89">
        <f t="shared" si="8"/>
        <v>0</v>
      </c>
      <c r="T50" s="27"/>
    </row>
    <row r="51" spans="2:20" ht="12.75" x14ac:dyDescent="0.2">
      <c r="B51" s="27"/>
      <c r="C51" s="27"/>
      <c r="D51" s="38" t="s">
        <v>5</v>
      </c>
      <c r="E51" s="85">
        <f t="shared" ref="E51:P51" si="9">SUM(E48:E50)</f>
        <v>0</v>
      </c>
      <c r="F51" s="85">
        <f t="shared" si="9"/>
        <v>0</v>
      </c>
      <c r="G51" s="85">
        <f t="shared" si="9"/>
        <v>0</v>
      </c>
      <c r="H51" s="85">
        <f t="shared" si="9"/>
        <v>0</v>
      </c>
      <c r="I51" s="85">
        <f t="shared" si="9"/>
        <v>0</v>
      </c>
      <c r="J51" s="85">
        <f t="shared" si="9"/>
        <v>0</v>
      </c>
      <c r="K51" s="85">
        <f t="shared" si="9"/>
        <v>0</v>
      </c>
      <c r="L51" s="85">
        <f t="shared" si="9"/>
        <v>0</v>
      </c>
      <c r="M51" s="85">
        <f t="shared" si="9"/>
        <v>0</v>
      </c>
      <c r="N51" s="85">
        <f t="shared" si="9"/>
        <v>0</v>
      </c>
      <c r="O51" s="85">
        <f t="shared" si="9"/>
        <v>0</v>
      </c>
      <c r="P51" s="85">
        <f t="shared" si="9"/>
        <v>0</v>
      </c>
      <c r="Q51" s="76"/>
      <c r="R51" s="87">
        <f ca="1">SUM(R48:R50)</f>
        <v>0</v>
      </c>
      <c r="S51" s="87">
        <f>SUM(S48:S50)</f>
        <v>0</v>
      </c>
      <c r="T51" s="27"/>
    </row>
    <row r="52" spans="2:20" ht="12.75" x14ac:dyDescent="0.2">
      <c r="B52" s="27"/>
      <c r="C52" s="27"/>
      <c r="D52" s="10"/>
      <c r="E52" s="31"/>
      <c r="F52" s="31"/>
      <c r="G52" s="31"/>
      <c r="H52" s="31"/>
      <c r="I52" s="31"/>
      <c r="J52" s="31"/>
      <c r="K52" s="31"/>
      <c r="L52" s="31"/>
      <c r="M52" s="31"/>
      <c r="N52" s="31"/>
      <c r="O52" s="31"/>
      <c r="P52" s="31"/>
      <c r="Q52" s="83"/>
      <c r="R52" s="90"/>
      <c r="S52" s="90"/>
      <c r="T52" s="27"/>
    </row>
    <row r="53" spans="2:20" ht="12.75" x14ac:dyDescent="0.2">
      <c r="B53" s="27"/>
      <c r="C53" s="27"/>
      <c r="D53" s="36" t="s">
        <v>1</v>
      </c>
      <c r="E53" s="146"/>
      <c r="F53" s="146"/>
      <c r="G53" s="146"/>
      <c r="H53" s="146"/>
      <c r="I53" s="146"/>
      <c r="J53" s="146"/>
      <c r="K53" s="146"/>
      <c r="L53" s="146"/>
      <c r="M53" s="146"/>
      <c r="N53" s="146"/>
      <c r="O53" s="146"/>
      <c r="P53" s="146"/>
      <c r="Q53" s="77"/>
      <c r="R53" s="89">
        <f t="shared" ref="R53" ca="1" si="10">IF(ISERROR(SUM(OFFSET(E53,0,0,1,COUNTIF($E$17:$P$17, "&gt;0")))),0,(SUM(OFFSET(E53,0,0,1,COUNTIF($E$17:$P$17, "&gt;0")))))</f>
        <v>0</v>
      </c>
      <c r="S53" s="89">
        <f t="shared" si="8"/>
        <v>0</v>
      </c>
      <c r="T53" s="27"/>
    </row>
    <row r="54" spans="2:20" ht="7.5" customHeight="1" x14ac:dyDescent="0.2">
      <c r="B54" s="27"/>
      <c r="C54" s="27"/>
      <c r="D54" s="10"/>
      <c r="E54" s="31"/>
      <c r="F54" s="31"/>
      <c r="G54" s="31"/>
      <c r="H54" s="31"/>
      <c r="I54" s="31"/>
      <c r="J54" s="31"/>
      <c r="K54" s="31"/>
      <c r="L54" s="31"/>
      <c r="M54" s="31"/>
      <c r="N54" s="31"/>
      <c r="O54" s="31"/>
      <c r="P54" s="31"/>
      <c r="Q54" s="75"/>
      <c r="R54" s="90"/>
      <c r="S54" s="90"/>
      <c r="T54" s="27"/>
    </row>
    <row r="55" spans="2:20" ht="12.75" x14ac:dyDescent="0.2">
      <c r="B55" s="27"/>
      <c r="C55" s="27"/>
      <c r="D55" s="9" t="s">
        <v>3</v>
      </c>
      <c r="E55" s="3">
        <f>E51+E53</f>
        <v>0</v>
      </c>
      <c r="F55" s="3">
        <f t="shared" ref="F55:P55" si="11">F51+F53</f>
        <v>0</v>
      </c>
      <c r="G55" s="3">
        <f t="shared" si="11"/>
        <v>0</v>
      </c>
      <c r="H55" s="3">
        <f t="shared" si="11"/>
        <v>0</v>
      </c>
      <c r="I55" s="3">
        <f t="shared" si="11"/>
        <v>0</v>
      </c>
      <c r="J55" s="3">
        <f t="shared" si="11"/>
        <v>0</v>
      </c>
      <c r="K55" s="3">
        <f t="shared" si="11"/>
        <v>0</v>
      </c>
      <c r="L55" s="3">
        <f t="shared" si="11"/>
        <v>0</v>
      </c>
      <c r="M55" s="3">
        <f t="shared" si="11"/>
        <v>0</v>
      </c>
      <c r="N55" s="3">
        <f t="shared" si="11"/>
        <v>0</v>
      </c>
      <c r="O55" s="3">
        <f t="shared" si="11"/>
        <v>0</v>
      </c>
      <c r="P55" s="3">
        <f t="shared" si="11"/>
        <v>0</v>
      </c>
      <c r="Q55" s="3"/>
      <c r="R55" s="91">
        <f t="shared" ref="R55" ca="1" si="12">R51+R53</f>
        <v>0</v>
      </c>
      <c r="S55" s="91">
        <f t="shared" si="8"/>
        <v>0</v>
      </c>
      <c r="T55" s="27"/>
    </row>
    <row r="56" spans="2:20" ht="12.75" x14ac:dyDescent="0.2">
      <c r="B56" s="27"/>
      <c r="C56" s="27"/>
      <c r="D56" s="10"/>
      <c r="E56" s="31"/>
      <c r="F56" s="31"/>
      <c r="G56" s="31"/>
      <c r="H56" s="31"/>
      <c r="I56" s="31"/>
      <c r="J56" s="31"/>
      <c r="K56" s="31"/>
      <c r="L56" s="31"/>
      <c r="M56" s="31"/>
      <c r="N56" s="31"/>
      <c r="O56" s="31"/>
      <c r="P56" s="31"/>
      <c r="Q56" s="75"/>
      <c r="R56" s="90"/>
      <c r="S56" s="90"/>
      <c r="T56" s="27"/>
    </row>
    <row r="57" spans="2:20" ht="12.75" x14ac:dyDescent="0.2">
      <c r="B57" s="27"/>
      <c r="C57" s="27"/>
      <c r="D57" s="35" t="s">
        <v>33</v>
      </c>
      <c r="E57" s="33"/>
      <c r="F57" s="33"/>
      <c r="G57" s="33"/>
      <c r="H57" s="33"/>
      <c r="I57" s="33"/>
      <c r="J57" s="33"/>
      <c r="K57" s="33"/>
      <c r="L57" s="33"/>
      <c r="M57" s="33"/>
      <c r="N57" s="33"/>
      <c r="O57" s="33"/>
      <c r="P57" s="33"/>
      <c r="Q57" s="78"/>
      <c r="R57" s="87"/>
      <c r="S57" s="87"/>
      <c r="T57" s="27"/>
    </row>
    <row r="58" spans="2:20" ht="12.75" x14ac:dyDescent="0.2">
      <c r="B58" s="27"/>
      <c r="C58" s="27"/>
      <c r="D58" s="36" t="s">
        <v>32</v>
      </c>
      <c r="E58" s="146"/>
      <c r="F58" s="146"/>
      <c r="G58" s="146"/>
      <c r="H58" s="146"/>
      <c r="I58" s="146"/>
      <c r="J58" s="146"/>
      <c r="K58" s="146"/>
      <c r="L58" s="146"/>
      <c r="M58" s="146"/>
      <c r="N58" s="146"/>
      <c r="O58" s="146"/>
      <c r="P58" s="146"/>
      <c r="Q58" s="93"/>
      <c r="R58" s="89">
        <f t="shared" ref="R58" ca="1" si="13">IF(ISERROR(SUM(OFFSET(E58,0,0,1,COUNTIF($E$17:$P$17, "&gt;0")))),0,(SUM(OFFSET(E58,0,0,1,COUNTIF($E$17:$P$17, "&gt;0")))))</f>
        <v>0</v>
      </c>
      <c r="S58" s="89">
        <f t="shared" ref="S58" si="14">SUM(E58:P58)</f>
        <v>0</v>
      </c>
      <c r="T58" s="86"/>
    </row>
    <row r="59" spans="2:20" ht="12.75" x14ac:dyDescent="0.2">
      <c r="B59" s="27"/>
      <c r="C59" s="27"/>
      <c r="D59" s="38" t="s">
        <v>39</v>
      </c>
      <c r="E59" s="61">
        <f>IF(ISERROR(E58/E55),0,(E58/E55))</f>
        <v>0</v>
      </c>
      <c r="F59" s="61">
        <f t="shared" ref="F59" si="15">IF(ISERROR(F58/F55),0,(F58/F55))</f>
        <v>0</v>
      </c>
      <c r="G59" s="61">
        <f t="shared" ref="G59" si="16">IF(ISERROR(G58/G55),0,(G58/G55))</f>
        <v>0</v>
      </c>
      <c r="H59" s="61">
        <f t="shared" ref="H59" si="17">IF(ISERROR(H58/H55),0,(H58/H55))</f>
        <v>0</v>
      </c>
      <c r="I59" s="61">
        <f t="shared" ref="I59" si="18">IF(ISERROR(I58/I55),0,(I58/I55))</f>
        <v>0</v>
      </c>
      <c r="J59" s="61">
        <f t="shared" ref="J59" si="19">IF(ISERROR(J58/J55),0,(J58/J55))</f>
        <v>0</v>
      </c>
      <c r="K59" s="61">
        <f t="shared" ref="K59" si="20">IF(ISERROR(K58/K55),0,(K58/K55))</f>
        <v>0</v>
      </c>
      <c r="L59" s="61">
        <f t="shared" ref="L59" si="21">IF(ISERROR(L58/L55),0,(L58/L55))</f>
        <v>0</v>
      </c>
      <c r="M59" s="61">
        <f t="shared" ref="M59" si="22">IF(ISERROR(M58/M55),0,(M58/M55))</f>
        <v>0</v>
      </c>
      <c r="N59" s="61">
        <f t="shared" ref="N59" si="23">IF(ISERROR(N58/N55),0,(N58/N55))</f>
        <v>0</v>
      </c>
      <c r="O59" s="61">
        <f t="shared" ref="O59" si="24">IF(ISERROR(O58/O55),0,(O58/O55))</f>
        <v>0</v>
      </c>
      <c r="P59" s="61">
        <f t="shared" ref="P59" si="25">IF(ISERROR(P58/P55),0,(P58/P55))</f>
        <v>0</v>
      </c>
      <c r="Q59" s="61"/>
      <c r="R59" s="92">
        <f t="shared" ref="R59:S59" ca="1" si="26">IF(ISERROR(R58/R55),0,(R58/R55))</f>
        <v>0</v>
      </c>
      <c r="S59" s="92">
        <f t="shared" si="26"/>
        <v>0</v>
      </c>
      <c r="T59" s="86"/>
    </row>
    <row r="60" spans="2:20" x14ac:dyDescent="0.25">
      <c r="B60" s="27"/>
      <c r="C60" s="27"/>
      <c r="D60" s="10"/>
      <c r="E60" s="31"/>
      <c r="F60" s="31"/>
      <c r="G60" s="31"/>
      <c r="H60" s="31"/>
      <c r="I60" s="31"/>
      <c r="J60" s="31"/>
      <c r="K60" s="31"/>
      <c r="L60" s="31"/>
      <c r="M60" s="31"/>
      <c r="N60" s="31"/>
      <c r="O60" s="31"/>
      <c r="P60" s="31"/>
      <c r="Q60" s="79"/>
      <c r="R60" s="90"/>
      <c r="S60" s="90"/>
      <c r="T60" s="32"/>
    </row>
    <row r="61" spans="2:20" ht="12.75" x14ac:dyDescent="0.2">
      <c r="B61" s="27"/>
      <c r="C61" s="27"/>
      <c r="D61" s="36" t="s">
        <v>55</v>
      </c>
      <c r="E61" s="146"/>
      <c r="F61" s="146"/>
      <c r="G61" s="146"/>
      <c r="H61" s="146"/>
      <c r="I61" s="146"/>
      <c r="J61" s="146"/>
      <c r="K61" s="146"/>
      <c r="L61" s="146"/>
      <c r="M61" s="146"/>
      <c r="N61" s="146"/>
      <c r="O61" s="146"/>
      <c r="P61" s="146"/>
      <c r="Q61" s="93"/>
      <c r="R61" s="89">
        <f t="shared" ref="R61" ca="1" si="27">IF(ISERROR(SUM(OFFSET(E61,0,0,1,COUNTIF($E$17:$P$17, "&gt;0")))),0,(SUM(OFFSET(E61,0,0,1,COUNTIF($E$17:$P$17, "&gt;0")))))</f>
        <v>0</v>
      </c>
      <c r="S61" s="89">
        <f t="shared" ref="S61" si="28">SUM(E61:P61)</f>
        <v>0</v>
      </c>
      <c r="T61" s="62"/>
    </row>
    <row r="62" spans="2:20" ht="12.75" x14ac:dyDescent="0.2">
      <c r="B62" s="27"/>
      <c r="C62" s="27"/>
      <c r="D62" s="38" t="s">
        <v>53</v>
      </c>
      <c r="E62" s="61">
        <f t="shared" ref="E62:P62" si="29">IF(ISERROR(E61/E55),0,(E61/E55))</f>
        <v>0</v>
      </c>
      <c r="F62" s="61">
        <f t="shared" si="29"/>
        <v>0</v>
      </c>
      <c r="G62" s="61">
        <f t="shared" si="29"/>
        <v>0</v>
      </c>
      <c r="H62" s="61">
        <f t="shared" si="29"/>
        <v>0</v>
      </c>
      <c r="I62" s="61">
        <f t="shared" si="29"/>
        <v>0</v>
      </c>
      <c r="J62" s="61">
        <f t="shared" si="29"/>
        <v>0</v>
      </c>
      <c r="K62" s="61">
        <f t="shared" si="29"/>
        <v>0</v>
      </c>
      <c r="L62" s="61">
        <f t="shared" si="29"/>
        <v>0</v>
      </c>
      <c r="M62" s="61">
        <f t="shared" si="29"/>
        <v>0</v>
      </c>
      <c r="N62" s="61">
        <f t="shared" si="29"/>
        <v>0</v>
      </c>
      <c r="O62" s="61">
        <f t="shared" si="29"/>
        <v>0</v>
      </c>
      <c r="P62" s="61">
        <f t="shared" si="29"/>
        <v>0</v>
      </c>
      <c r="Q62" s="61"/>
      <c r="R62" s="92">
        <f ca="1">IF(ISERROR(R61/R55),0,(R61/R55))</f>
        <v>0</v>
      </c>
      <c r="S62" s="92">
        <f>IF(ISERROR(S61/S55),0,(S61/S55))</f>
        <v>0</v>
      </c>
      <c r="T62" s="62"/>
    </row>
    <row r="63" spans="2:20" ht="12.75" x14ac:dyDescent="0.2">
      <c r="B63" s="27"/>
      <c r="C63" s="27"/>
      <c r="D63" s="10"/>
      <c r="E63" s="31"/>
      <c r="F63" s="31"/>
      <c r="G63" s="31"/>
      <c r="H63" s="31"/>
      <c r="I63" s="31"/>
      <c r="J63" s="31"/>
      <c r="K63" s="31"/>
      <c r="L63" s="31"/>
      <c r="M63" s="31"/>
      <c r="N63" s="31"/>
      <c r="O63" s="31"/>
      <c r="P63" s="31"/>
      <c r="Q63" s="75"/>
      <c r="R63" s="90"/>
      <c r="S63" s="90"/>
      <c r="T63" s="32"/>
    </row>
    <row r="64" spans="2:20" ht="12.75" x14ac:dyDescent="0.2">
      <c r="B64" s="27"/>
      <c r="C64" s="27"/>
      <c r="D64" s="36" t="s">
        <v>34</v>
      </c>
      <c r="E64" s="31"/>
      <c r="F64" s="31"/>
      <c r="G64" s="31"/>
      <c r="H64" s="31"/>
      <c r="I64" s="31"/>
      <c r="J64" s="31"/>
      <c r="K64" s="31"/>
      <c r="L64" s="31"/>
      <c r="M64" s="31"/>
      <c r="N64" s="31"/>
      <c r="O64" s="31"/>
      <c r="P64" s="31"/>
      <c r="Q64" s="75"/>
      <c r="R64" s="90"/>
      <c r="S64" s="90"/>
      <c r="T64" s="32"/>
    </row>
    <row r="65" spans="2:20" ht="12.75" x14ac:dyDescent="0.2">
      <c r="B65" s="27"/>
      <c r="C65" s="27"/>
      <c r="D65" s="45" t="s">
        <v>35</v>
      </c>
      <c r="E65" s="146"/>
      <c r="F65" s="146"/>
      <c r="G65" s="146"/>
      <c r="H65" s="146"/>
      <c r="I65" s="146"/>
      <c r="J65" s="146"/>
      <c r="K65" s="146"/>
      <c r="L65" s="146"/>
      <c r="M65" s="146"/>
      <c r="N65" s="146"/>
      <c r="O65" s="146"/>
      <c r="P65" s="146"/>
      <c r="Q65" s="94"/>
      <c r="R65" s="89">
        <f t="shared" ref="R65:R68" ca="1" si="30">IF(ISERROR(SUM(OFFSET(E65,0,0,1,COUNTIF($E$17:$P$17, "&gt;0")))),0,(SUM(OFFSET(E65,0,0,1,COUNTIF($E$17:$P$17, "&gt;0")))))</f>
        <v>0</v>
      </c>
      <c r="S65" s="89">
        <f t="shared" ref="S65:S68" si="31">SUM(E65:P65)</f>
        <v>0</v>
      </c>
      <c r="T65" s="86"/>
    </row>
    <row r="66" spans="2:20" x14ac:dyDescent="0.25">
      <c r="B66" s="27"/>
      <c r="C66" s="27"/>
      <c r="D66" s="38" t="s">
        <v>36</v>
      </c>
      <c r="E66" s="146"/>
      <c r="F66" s="146"/>
      <c r="G66" s="146"/>
      <c r="H66" s="146"/>
      <c r="I66" s="146"/>
      <c r="J66" s="146"/>
      <c r="K66" s="146"/>
      <c r="L66" s="146"/>
      <c r="M66" s="146"/>
      <c r="N66" s="146"/>
      <c r="O66" s="146"/>
      <c r="P66" s="146"/>
      <c r="Q66" s="95"/>
      <c r="R66" s="89">
        <f t="shared" ca="1" si="30"/>
        <v>0</v>
      </c>
      <c r="S66" s="89">
        <f t="shared" si="31"/>
        <v>0</v>
      </c>
      <c r="T66" s="86"/>
    </row>
    <row r="67" spans="2:20" x14ac:dyDescent="0.25">
      <c r="B67" s="27"/>
      <c r="C67" s="27"/>
      <c r="D67" s="38" t="s">
        <v>37</v>
      </c>
      <c r="E67" s="146"/>
      <c r="F67" s="146"/>
      <c r="G67" s="146"/>
      <c r="H67" s="146"/>
      <c r="I67" s="146"/>
      <c r="J67" s="146"/>
      <c r="K67" s="146"/>
      <c r="L67" s="146"/>
      <c r="M67" s="146"/>
      <c r="N67" s="146"/>
      <c r="O67" s="146"/>
      <c r="P67" s="146"/>
      <c r="Q67" s="95"/>
      <c r="R67" s="89">
        <f t="shared" ca="1" si="30"/>
        <v>0</v>
      </c>
      <c r="S67" s="89">
        <f t="shared" si="31"/>
        <v>0</v>
      </c>
      <c r="T67" s="86"/>
    </row>
    <row r="68" spans="2:20" x14ac:dyDescent="0.25">
      <c r="B68" s="27"/>
      <c r="C68" s="27"/>
      <c r="D68" s="148" t="s">
        <v>56</v>
      </c>
      <c r="E68" s="147"/>
      <c r="F68" s="146"/>
      <c r="G68" s="146"/>
      <c r="H68" s="146"/>
      <c r="I68" s="146"/>
      <c r="J68" s="146"/>
      <c r="K68" s="146"/>
      <c r="L68" s="146"/>
      <c r="M68" s="146"/>
      <c r="N68" s="146"/>
      <c r="O68" s="146"/>
      <c r="P68" s="146"/>
      <c r="Q68" s="95"/>
      <c r="R68" s="89">
        <f t="shared" ca="1" si="30"/>
        <v>0</v>
      </c>
      <c r="S68" s="89">
        <f t="shared" si="31"/>
        <v>0</v>
      </c>
      <c r="T68" s="86"/>
    </row>
    <row r="69" spans="2:20" ht="12.75" x14ac:dyDescent="0.2">
      <c r="B69" s="27"/>
      <c r="C69" s="27"/>
      <c r="D69" s="36" t="s">
        <v>38</v>
      </c>
      <c r="E69" s="96">
        <f t="shared" ref="E69:P69" si="32">SUM(E65:E68)</f>
        <v>0</v>
      </c>
      <c r="F69" s="96">
        <f t="shared" si="32"/>
        <v>0</v>
      </c>
      <c r="G69" s="96">
        <f t="shared" si="32"/>
        <v>0</v>
      </c>
      <c r="H69" s="96">
        <f t="shared" si="32"/>
        <v>0</v>
      </c>
      <c r="I69" s="96">
        <f t="shared" si="32"/>
        <v>0</v>
      </c>
      <c r="J69" s="96">
        <f t="shared" si="32"/>
        <v>0</v>
      </c>
      <c r="K69" s="96">
        <f t="shared" si="32"/>
        <v>0</v>
      </c>
      <c r="L69" s="96">
        <f t="shared" si="32"/>
        <v>0</v>
      </c>
      <c r="M69" s="96">
        <f t="shared" si="32"/>
        <v>0</v>
      </c>
      <c r="N69" s="96">
        <f t="shared" si="32"/>
        <v>0</v>
      </c>
      <c r="O69" s="96">
        <f t="shared" si="32"/>
        <v>0</v>
      </c>
      <c r="P69" s="96">
        <f t="shared" si="32"/>
        <v>0</v>
      </c>
      <c r="Q69" s="96"/>
      <c r="R69" s="88">
        <f ca="1">SUM(R65:R68)</f>
        <v>0</v>
      </c>
      <c r="S69" s="88">
        <f>SUM(S65:S68)</f>
        <v>0</v>
      </c>
      <c r="T69" s="3"/>
    </row>
    <row r="70" spans="2:20" ht="12.75" x14ac:dyDescent="0.2">
      <c r="B70" s="27"/>
      <c r="C70" s="27"/>
      <c r="D70" s="97" t="s">
        <v>40</v>
      </c>
      <c r="E70" s="61">
        <f t="shared" ref="E70:P70" si="33">IF(ISERROR(E69/E55),0,(E69/E55))</f>
        <v>0</v>
      </c>
      <c r="F70" s="61">
        <f t="shared" si="33"/>
        <v>0</v>
      </c>
      <c r="G70" s="61">
        <f t="shared" si="33"/>
        <v>0</v>
      </c>
      <c r="H70" s="61">
        <f t="shared" si="33"/>
        <v>0</v>
      </c>
      <c r="I70" s="61">
        <f t="shared" si="33"/>
        <v>0</v>
      </c>
      <c r="J70" s="61">
        <f t="shared" si="33"/>
        <v>0</v>
      </c>
      <c r="K70" s="61">
        <f t="shared" si="33"/>
        <v>0</v>
      </c>
      <c r="L70" s="61">
        <f t="shared" si="33"/>
        <v>0</v>
      </c>
      <c r="M70" s="61">
        <f t="shared" si="33"/>
        <v>0</v>
      </c>
      <c r="N70" s="61">
        <f t="shared" si="33"/>
        <v>0</v>
      </c>
      <c r="O70" s="61">
        <f t="shared" si="33"/>
        <v>0</v>
      </c>
      <c r="P70" s="61">
        <f t="shared" si="33"/>
        <v>0</v>
      </c>
      <c r="Q70" s="61"/>
      <c r="R70" s="92">
        <f ca="1">IF(ISERROR(R69/R55),0,(R69/R55))</f>
        <v>0</v>
      </c>
      <c r="S70" s="92">
        <f>IF(ISERROR(S69/S55),0,(S69/S55))</f>
        <v>0</v>
      </c>
      <c r="T70" s="27"/>
    </row>
    <row r="71" spans="2:20" ht="12.75" x14ac:dyDescent="0.2">
      <c r="B71" s="27"/>
      <c r="C71" s="27"/>
      <c r="D71" s="29"/>
      <c r="E71" s="30"/>
      <c r="F71" s="30"/>
      <c r="G71" s="30"/>
      <c r="H71" s="30"/>
      <c r="I71" s="30"/>
      <c r="J71" s="30"/>
      <c r="K71" s="30"/>
      <c r="L71" s="30"/>
      <c r="M71" s="30"/>
      <c r="N71" s="30"/>
      <c r="O71" s="30"/>
      <c r="P71" s="30"/>
      <c r="Q71" s="75"/>
      <c r="R71" s="30"/>
      <c r="S71" s="30"/>
      <c r="T71" s="27"/>
    </row>
  </sheetData>
  <sheetProtection sheet="1" objects="1" scenarios="1"/>
  <mergeCells count="8">
    <mergeCell ref="B1:D1"/>
    <mergeCell ref="E43:P43"/>
    <mergeCell ref="R43:R45"/>
    <mergeCell ref="S43:S45"/>
    <mergeCell ref="E12:P12"/>
    <mergeCell ref="R12:R14"/>
    <mergeCell ref="C7:S7"/>
    <mergeCell ref="E3:H3"/>
  </mergeCells>
  <printOptions horizontalCentered="1"/>
  <pageMargins left="0.5" right="0.5" top="0.5" bottom="0.75" header="0.3" footer="0.3"/>
  <pageSetup scale="66" fitToHeight="0" orientation="landscape" verticalDpi="200" r:id="rId1"/>
  <rowBreaks count="1" manualBreakCount="1">
    <brk id="41" max="1638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52"/>
  <sheetViews>
    <sheetView zoomScaleNormal="100" zoomScaleSheetLayoutView="85" workbookViewId="0"/>
  </sheetViews>
  <sheetFormatPr defaultColWidth="9.140625" defaultRowHeight="12.75" x14ac:dyDescent="0.2"/>
  <cols>
    <col min="1" max="2" width="1.7109375" style="142" customWidth="1"/>
    <col min="3" max="4" width="0.85546875" style="142" customWidth="1"/>
    <col min="5" max="5" width="29.28515625" style="142" customWidth="1"/>
    <col min="6" max="6" width="12" style="142" customWidth="1"/>
    <col min="7" max="7" width="10.7109375" style="142" customWidth="1"/>
    <col min="8" max="8" width="12" style="142" customWidth="1"/>
    <col min="9" max="9" width="10.7109375" style="142" customWidth="1"/>
    <col min="10" max="10" width="12" style="142" customWidth="1"/>
    <col min="11" max="13" width="0.85546875" style="142" customWidth="1"/>
    <col min="14" max="14" width="12" style="142" customWidth="1"/>
    <col min="15" max="15" width="10.7109375" style="142" customWidth="1"/>
    <col min="16" max="16" width="12" style="142" customWidth="1"/>
    <col min="17" max="17" width="10.7109375" style="142" customWidth="1"/>
    <col min="18" max="18" width="12" style="142" customWidth="1"/>
    <col min="19" max="21" width="0.85546875" style="142" customWidth="1"/>
    <col min="22" max="23" width="12" style="142" customWidth="1"/>
    <col min="24" max="25" width="0.85546875" style="142" customWidth="1"/>
    <col min="26" max="26" width="1.7109375" style="142" customWidth="1"/>
    <col min="27" max="28" width="9.140625" style="142"/>
    <col min="29" max="29" width="10.28515625" style="142" bestFit="1" customWidth="1"/>
    <col min="30" max="16384" width="9.140625" style="142"/>
  </cols>
  <sheetData>
    <row r="1" spans="2:29" ht="36" customHeight="1" x14ac:dyDescent="0.2">
      <c r="B1" s="2"/>
      <c r="C1" s="133" t="str">
        <f>PracticeName</f>
        <v>Practice Name</v>
      </c>
      <c r="D1" s="133"/>
      <c r="E1" s="133"/>
      <c r="F1" s="133"/>
      <c r="G1" s="133"/>
      <c r="H1" s="133"/>
      <c r="I1" s="133"/>
      <c r="J1" s="133"/>
      <c r="K1" s="133"/>
      <c r="L1" s="133"/>
      <c r="M1" s="133"/>
      <c r="N1" s="133"/>
      <c r="O1" s="133"/>
      <c r="P1" s="133"/>
      <c r="Q1" s="133"/>
      <c r="R1" s="133"/>
      <c r="S1" s="133"/>
      <c r="T1" s="133"/>
      <c r="U1" s="133"/>
      <c r="V1" s="133"/>
      <c r="W1" s="133"/>
      <c r="X1" s="133"/>
      <c r="Y1" s="133"/>
      <c r="Z1" s="2"/>
    </row>
    <row r="2" spans="2:29" ht="22.5" x14ac:dyDescent="0.25">
      <c r="B2" s="2"/>
      <c r="C2" s="135" t="s">
        <v>4</v>
      </c>
      <c r="D2" s="100"/>
      <c r="E2" s="2"/>
      <c r="F2" s="2"/>
      <c r="G2" s="2"/>
      <c r="H2" s="2"/>
      <c r="I2" s="2"/>
      <c r="J2" s="2"/>
      <c r="K2" s="2"/>
      <c r="L2" s="2"/>
      <c r="M2" s="41"/>
      <c r="N2" s="2"/>
      <c r="O2" s="2"/>
      <c r="P2" s="2"/>
      <c r="Q2" s="2"/>
      <c r="R2" s="2"/>
      <c r="S2" s="2"/>
      <c r="T2" s="2"/>
      <c r="U2" s="41"/>
      <c r="V2" s="2"/>
      <c r="W2" s="2"/>
      <c r="X2" s="2"/>
      <c r="Y2" s="2"/>
      <c r="Z2" s="2"/>
    </row>
    <row r="3" spans="2:29" ht="12.75" customHeight="1" x14ac:dyDescent="0.25">
      <c r="B3" s="2"/>
      <c r="C3" s="121"/>
      <c r="D3" s="100"/>
      <c r="E3" s="2"/>
      <c r="F3" s="2"/>
      <c r="G3" s="2"/>
      <c r="H3" s="2"/>
      <c r="I3" s="2"/>
      <c r="J3" s="2"/>
      <c r="K3" s="2"/>
      <c r="L3" s="2"/>
      <c r="M3" s="41"/>
      <c r="N3" s="2"/>
      <c r="O3" s="2"/>
      <c r="P3" s="2"/>
      <c r="Q3" s="2"/>
      <c r="R3" s="2"/>
      <c r="S3" s="2"/>
      <c r="T3" s="2"/>
      <c r="U3" s="41"/>
      <c r="V3" s="2"/>
      <c r="W3" s="2"/>
      <c r="X3" s="2"/>
      <c r="Y3" s="2"/>
      <c r="Z3" s="2"/>
    </row>
    <row r="4" spans="2:29" ht="4.5" customHeight="1" x14ac:dyDescent="0.2">
      <c r="B4" s="2"/>
      <c r="C4" s="15"/>
      <c r="D4" s="22"/>
      <c r="E4" s="22"/>
      <c r="F4" s="22"/>
      <c r="G4" s="22"/>
      <c r="H4" s="22"/>
      <c r="I4" s="22"/>
      <c r="J4" s="22"/>
      <c r="K4" s="22"/>
      <c r="L4" s="22"/>
      <c r="M4" s="43"/>
      <c r="N4" s="43"/>
      <c r="O4" s="22"/>
      <c r="P4" s="22"/>
      <c r="Q4" s="22"/>
      <c r="R4" s="22"/>
      <c r="S4" s="22"/>
      <c r="T4" s="22"/>
      <c r="U4" s="43"/>
      <c r="V4" s="22"/>
      <c r="W4" s="22"/>
      <c r="X4" s="22"/>
      <c r="Y4" s="20"/>
      <c r="Z4" s="2"/>
    </row>
    <row r="5" spans="2:29" ht="3.75" customHeight="1" x14ac:dyDescent="0.2">
      <c r="B5" s="2"/>
      <c r="C5" s="16"/>
      <c r="D5" s="4"/>
      <c r="E5" s="5"/>
      <c r="F5" s="5"/>
      <c r="G5" s="5"/>
      <c r="H5" s="5"/>
      <c r="I5" s="5"/>
      <c r="J5" s="5"/>
      <c r="K5" s="6"/>
      <c r="L5" s="40"/>
      <c r="M5" s="4"/>
      <c r="N5" s="5"/>
      <c r="O5" s="5"/>
      <c r="P5" s="5"/>
      <c r="Q5" s="5"/>
      <c r="R5" s="5"/>
      <c r="S5" s="6"/>
      <c r="T5" s="40"/>
      <c r="U5" s="4"/>
      <c r="V5" s="5"/>
      <c r="W5" s="5"/>
      <c r="X5" s="6"/>
      <c r="Y5" s="21"/>
      <c r="Z5" s="2"/>
    </row>
    <row r="6" spans="2:29" ht="15" x14ac:dyDescent="0.25">
      <c r="B6" s="2"/>
      <c r="C6" s="16"/>
      <c r="D6" s="7"/>
      <c r="E6" s="10"/>
      <c r="F6" s="165" t="s">
        <v>21</v>
      </c>
      <c r="G6" s="165"/>
      <c r="H6" s="166"/>
      <c r="I6" s="166"/>
      <c r="J6" s="166"/>
      <c r="K6" s="8"/>
      <c r="L6" s="40"/>
      <c r="M6" s="7"/>
      <c r="N6" s="165" t="s">
        <v>22</v>
      </c>
      <c r="O6" s="165"/>
      <c r="P6" s="166"/>
      <c r="Q6" s="166"/>
      <c r="R6" s="166"/>
      <c r="S6" s="8"/>
      <c r="T6" s="40"/>
      <c r="U6" s="7"/>
      <c r="V6" s="165" t="s">
        <v>50</v>
      </c>
      <c r="W6" s="165"/>
      <c r="X6" s="8"/>
      <c r="Y6" s="21"/>
      <c r="Z6" s="2"/>
    </row>
    <row r="7" spans="2:29" ht="25.5" x14ac:dyDescent="0.2">
      <c r="B7" s="2"/>
      <c r="C7" s="16"/>
      <c r="D7" s="7"/>
      <c r="E7" s="8"/>
      <c r="F7" s="37" t="str">
        <f>INDEX('Data Entry'!$E$14:$P$14,COUNTIF('Data Entry'!$E$17:$P$17,"&gt;0"))&amp;" - "&amp;'Data Entry'!G5-1&amp;" Actual"</f>
        <v>Feb - 2014 Actual</v>
      </c>
      <c r="G7" s="37" t="s">
        <v>48</v>
      </c>
      <c r="H7" s="37" t="str">
        <f>INDEX('Data Entry'!$E$14:$P$14,COUNTIF('Data Entry'!$E$17:$P$17,"&gt;0"))&amp;" - "&amp;'Data Entry'!G5&amp;" Actual"</f>
        <v>Apr - 2015 Actual</v>
      </c>
      <c r="I7" s="37" t="s">
        <v>48</v>
      </c>
      <c r="J7" s="37" t="s">
        <v>49</v>
      </c>
      <c r="K7" s="8"/>
      <c r="L7" s="40"/>
      <c r="M7" s="14"/>
      <c r="N7" s="37" t="str">
        <f>'Data Entry'!G5-1&amp;" YTD Actual"</f>
        <v>2014 YTD Actual</v>
      </c>
      <c r="O7" s="37" t="s">
        <v>48</v>
      </c>
      <c r="P7" s="37" t="str">
        <f>'Data Entry'!G5&amp;" YTD Actual"</f>
        <v>2015 YTD Actual</v>
      </c>
      <c r="Q7" s="37" t="s">
        <v>48</v>
      </c>
      <c r="R7" s="37" t="s">
        <v>49</v>
      </c>
      <c r="S7" s="8"/>
      <c r="T7" s="40"/>
      <c r="U7" s="14"/>
      <c r="V7" s="37" t="s">
        <v>19</v>
      </c>
      <c r="W7" s="37" t="s">
        <v>20</v>
      </c>
      <c r="X7" s="8"/>
      <c r="Y7" s="21"/>
      <c r="Z7" s="2"/>
    </row>
    <row r="8" spans="2:29" ht="20.25" customHeight="1" x14ac:dyDescent="0.2">
      <c r="B8" s="2"/>
      <c r="C8" s="16"/>
      <c r="D8" s="7"/>
      <c r="E8" s="57" t="s">
        <v>0</v>
      </c>
      <c r="F8" s="54"/>
      <c r="G8" s="54"/>
      <c r="H8" s="54"/>
      <c r="I8" s="54"/>
      <c r="J8" s="54"/>
      <c r="K8" s="8"/>
      <c r="L8" s="40"/>
      <c r="M8" s="7"/>
      <c r="N8" s="54"/>
      <c r="O8" s="54"/>
      <c r="P8" s="54"/>
      <c r="Q8" s="54"/>
      <c r="R8" s="54"/>
      <c r="S8" s="8"/>
      <c r="T8" s="40"/>
      <c r="U8" s="7"/>
      <c r="V8" s="54"/>
      <c r="W8" s="54"/>
      <c r="X8" s="8"/>
      <c r="Y8" s="21"/>
      <c r="Z8" s="2"/>
    </row>
    <row r="9" spans="2:29" ht="14.25" customHeight="1" x14ac:dyDescent="0.25">
      <c r="B9" s="2"/>
      <c r="C9" s="16"/>
      <c r="D9" s="7"/>
      <c r="E9" s="39" t="s">
        <v>5</v>
      </c>
      <c r="F9" s="123">
        <f>INDEX('Data Entry'!$E$51:$P$51,COUNTA('Data Entry'!$E$17:$P$17))</f>
        <v>0</v>
      </c>
      <c r="G9" s="56" t="e">
        <f>F9/$F$11</f>
        <v>#DIV/0!</v>
      </c>
      <c r="H9" s="123">
        <f>INDEX('Data Entry'!$E$20:$P$20,COUNTA('Data Entry'!$E$17:$P$17))</f>
        <v>0</v>
      </c>
      <c r="I9" s="56" t="e">
        <f>H9/$H$11</f>
        <v>#DIV/0!</v>
      </c>
      <c r="J9" s="123">
        <f>H9-F9</f>
        <v>0</v>
      </c>
      <c r="K9" s="8"/>
      <c r="L9" s="40"/>
      <c r="M9" s="7"/>
      <c r="N9" s="123">
        <f ca="1">'Data Entry'!R51</f>
        <v>0</v>
      </c>
      <c r="O9" s="56" t="e">
        <f ca="1">N9/$N$11</f>
        <v>#DIV/0!</v>
      </c>
      <c r="P9" s="123">
        <f>'Data Entry'!R20</f>
        <v>0</v>
      </c>
      <c r="Q9" s="56" t="e">
        <f>P9/$P$11</f>
        <v>#DIV/0!</v>
      </c>
      <c r="R9" s="123">
        <f ca="1">P9-N9</f>
        <v>0</v>
      </c>
      <c r="S9" s="8"/>
      <c r="T9" s="40"/>
      <c r="U9" s="7"/>
      <c r="V9" s="123" t="e">
        <f>GraphData!P22</f>
        <v>#VALUE!</v>
      </c>
      <c r="W9" s="123" t="e">
        <f>GraphData!Q22</f>
        <v>#VALUE!</v>
      </c>
      <c r="X9" s="8"/>
      <c r="Y9" s="21"/>
      <c r="Z9" s="2"/>
      <c r="AA9" s="167"/>
      <c r="AB9" s="168"/>
      <c r="AC9" s="168"/>
    </row>
    <row r="10" spans="2:29" ht="14.25" customHeight="1" x14ac:dyDescent="0.2">
      <c r="B10" s="2"/>
      <c r="C10" s="16"/>
      <c r="D10" s="7"/>
      <c r="E10" s="39" t="s">
        <v>1</v>
      </c>
      <c r="F10" s="129">
        <f>INDEX('Data Entry'!$E$53:$P$53,COUNTA('Data Entry'!$E$17:$P$17))</f>
        <v>0</v>
      </c>
      <c r="G10" s="122" t="e">
        <f t="shared" ref="G10:G11" si="0">F10/$F$11</f>
        <v>#DIV/0!</v>
      </c>
      <c r="H10" s="129">
        <f>INDEX('Data Entry'!$E$22:$P$22,COUNTA('Data Entry'!$E$17:$P$17))</f>
        <v>0</v>
      </c>
      <c r="I10" s="122" t="e">
        <f t="shared" ref="I10:I11" si="1">H10/$H$11</f>
        <v>#DIV/0!</v>
      </c>
      <c r="J10" s="129">
        <f t="shared" ref="J10:J11" si="2">H10-F10</f>
        <v>0</v>
      </c>
      <c r="K10" s="8"/>
      <c r="L10" s="40"/>
      <c r="M10" s="7"/>
      <c r="N10" s="129">
        <f ca="1">'Data Entry'!R53</f>
        <v>0</v>
      </c>
      <c r="O10" s="122" t="e">
        <f t="shared" ref="O10:O11" ca="1" si="3">N10/$N$11</f>
        <v>#DIV/0!</v>
      </c>
      <c r="P10" s="129">
        <f>'Data Entry'!R22</f>
        <v>0</v>
      </c>
      <c r="Q10" s="122" t="e">
        <f>P10/$P$11</f>
        <v>#DIV/0!</v>
      </c>
      <c r="R10" s="129">
        <f t="shared" ref="R10:R11" ca="1" si="4">P10-N10</f>
        <v>0</v>
      </c>
      <c r="S10" s="8"/>
      <c r="T10" s="40"/>
      <c r="U10" s="7"/>
      <c r="V10" s="129" t="e">
        <f>GraphData!P23</f>
        <v>#VALUE!</v>
      </c>
      <c r="W10" s="129" t="e">
        <f>GraphData!Q23</f>
        <v>#VALUE!</v>
      </c>
      <c r="X10" s="8"/>
      <c r="Y10" s="21"/>
      <c r="Z10" s="2"/>
    </row>
    <row r="11" spans="2:29" ht="18.75" customHeight="1" x14ac:dyDescent="0.2">
      <c r="B11" s="2"/>
      <c r="C11" s="16"/>
      <c r="D11" s="7"/>
      <c r="E11" s="48" t="s">
        <v>3</v>
      </c>
      <c r="F11" s="123">
        <f>SUM(F9:F10)</f>
        <v>0</v>
      </c>
      <c r="G11" s="56" t="e">
        <f t="shared" si="0"/>
        <v>#DIV/0!</v>
      </c>
      <c r="H11" s="123">
        <f>SUM(H9:H10)</f>
        <v>0</v>
      </c>
      <c r="I11" s="56" t="e">
        <f t="shared" si="1"/>
        <v>#DIV/0!</v>
      </c>
      <c r="J11" s="123">
        <f t="shared" si="2"/>
        <v>0</v>
      </c>
      <c r="K11" s="8"/>
      <c r="L11" s="40"/>
      <c r="M11" s="7"/>
      <c r="N11" s="123">
        <f ca="1">SUM(N9:N10)</f>
        <v>0</v>
      </c>
      <c r="O11" s="56" t="e">
        <f t="shared" ca="1" si="3"/>
        <v>#DIV/0!</v>
      </c>
      <c r="P11" s="123">
        <f>'Data Entry'!R24</f>
        <v>0</v>
      </c>
      <c r="Q11" s="56" t="e">
        <f>P11/$P$11</f>
        <v>#DIV/0!</v>
      </c>
      <c r="R11" s="123">
        <f t="shared" ca="1" si="4"/>
        <v>0</v>
      </c>
      <c r="S11" s="8"/>
      <c r="T11" s="40"/>
      <c r="U11" s="7"/>
      <c r="V11" s="123" t="e">
        <f>GraphData!P24</f>
        <v>#VALUE!</v>
      </c>
      <c r="W11" s="123" t="e">
        <f>GraphData!Q24</f>
        <v>#VALUE!</v>
      </c>
      <c r="X11" s="8"/>
      <c r="Y11" s="21"/>
      <c r="Z11" s="2"/>
      <c r="AC11" s="143"/>
    </row>
    <row r="12" spans="2:29" ht="20.25" customHeight="1" x14ac:dyDescent="0.2">
      <c r="B12" s="2"/>
      <c r="C12" s="16"/>
      <c r="D12" s="7"/>
      <c r="E12" s="57" t="s">
        <v>2</v>
      </c>
      <c r="F12" s="55"/>
      <c r="G12" s="55"/>
      <c r="H12" s="55"/>
      <c r="I12" s="55"/>
      <c r="J12" s="55"/>
      <c r="K12" s="8"/>
      <c r="L12" s="40"/>
      <c r="M12" s="7"/>
      <c r="N12" s="55"/>
      <c r="O12" s="55"/>
      <c r="P12" s="55"/>
      <c r="Q12" s="55"/>
      <c r="R12" s="55"/>
      <c r="S12" s="8"/>
      <c r="T12" s="40"/>
      <c r="U12" s="7"/>
      <c r="V12" s="55"/>
      <c r="W12" s="55"/>
      <c r="X12" s="8"/>
      <c r="Y12" s="21"/>
      <c r="Z12" s="2"/>
    </row>
    <row r="13" spans="2:29" ht="14.25" customHeight="1" x14ac:dyDescent="0.2">
      <c r="B13" s="2"/>
      <c r="C13" s="16"/>
      <c r="D13" s="7"/>
      <c r="E13" s="39" t="s">
        <v>32</v>
      </c>
      <c r="F13" s="123">
        <f>INDEX('Data Entry'!$E$58:$P$58,COUNTA('Data Entry'!$E$17:$P$17))</f>
        <v>0</v>
      </c>
      <c r="G13" s="56" t="e">
        <f>F13/$F$11</f>
        <v>#DIV/0!</v>
      </c>
      <c r="H13" s="123">
        <f>INDEX('Data Entry'!$E$27:$P$27,COUNTA('Data Entry'!$E$17:$P$17))</f>
        <v>0</v>
      </c>
      <c r="I13" s="56" t="e">
        <f>H13/$H$11</f>
        <v>#DIV/0!</v>
      </c>
      <c r="J13" s="123">
        <f>H13-F13</f>
        <v>0</v>
      </c>
      <c r="K13" s="8"/>
      <c r="L13" s="40"/>
      <c r="M13" s="7"/>
      <c r="N13" s="123">
        <f ca="1">'Data Entry'!R58</f>
        <v>0</v>
      </c>
      <c r="O13" s="56" t="e">
        <f ca="1">N13/$N$11</f>
        <v>#DIV/0!</v>
      </c>
      <c r="P13" s="123">
        <f>'Data Entry'!R27</f>
        <v>0</v>
      </c>
      <c r="Q13" s="56" t="e">
        <f>P13/$P$11</f>
        <v>#DIV/0!</v>
      </c>
      <c r="R13" s="123">
        <f ca="1">P13-N13</f>
        <v>0</v>
      </c>
      <c r="S13" s="8"/>
      <c r="T13" s="40"/>
      <c r="U13" s="7"/>
      <c r="V13" s="123" t="e">
        <f>GraphData!P25</f>
        <v>#VALUE!</v>
      </c>
      <c r="W13" s="123" t="e">
        <f>GraphData!Q25</f>
        <v>#VALUE!</v>
      </c>
      <c r="X13" s="8"/>
      <c r="Y13" s="21"/>
      <c r="Z13" s="2"/>
    </row>
    <row r="14" spans="2:29" ht="14.25" customHeight="1" x14ac:dyDescent="0.2">
      <c r="B14" s="2"/>
      <c r="C14" s="16"/>
      <c r="D14" s="7"/>
      <c r="E14" s="39" t="s">
        <v>55</v>
      </c>
      <c r="F14" s="123">
        <f>INDEX('Data Entry'!$E$61:$P$61,COUNTA('Data Entry'!$E$17:$P$17))</f>
        <v>0</v>
      </c>
      <c r="G14" s="56" t="e">
        <f t="shared" ref="G14:G15" si="5">F14/$F$11</f>
        <v>#DIV/0!</v>
      </c>
      <c r="H14" s="123">
        <f>INDEX('Data Entry'!$E$30:$P$30,COUNTA('Data Entry'!$E$17:$P$17))</f>
        <v>0</v>
      </c>
      <c r="I14" s="56" t="e">
        <f t="shared" ref="I14:I15" si="6">H14/$H$11</f>
        <v>#DIV/0!</v>
      </c>
      <c r="J14" s="123">
        <f t="shared" ref="J14:J15" si="7">H14-F14</f>
        <v>0</v>
      </c>
      <c r="K14" s="8"/>
      <c r="L14" s="40"/>
      <c r="M14" s="7"/>
      <c r="N14" s="123">
        <f ca="1">'Data Entry'!R61</f>
        <v>0</v>
      </c>
      <c r="O14" s="56" t="e">
        <f t="shared" ref="O14:O15" ca="1" si="8">N14/$N$11</f>
        <v>#DIV/0!</v>
      </c>
      <c r="P14" s="123">
        <f>'Data Entry'!R30</f>
        <v>0</v>
      </c>
      <c r="Q14" s="56" t="e">
        <f t="shared" ref="Q14:Q15" si="9">P14/$P$11</f>
        <v>#DIV/0!</v>
      </c>
      <c r="R14" s="123">
        <f t="shared" ref="R14:R15" ca="1" si="10">P14-N14</f>
        <v>0</v>
      </c>
      <c r="S14" s="8"/>
      <c r="T14" s="40"/>
      <c r="U14" s="7"/>
      <c r="V14" s="123" t="e">
        <f>GraphData!P26</f>
        <v>#VALUE!</v>
      </c>
      <c r="W14" s="123" t="e">
        <f>GraphData!Q26</f>
        <v>#VALUE!</v>
      </c>
      <c r="X14" s="8"/>
      <c r="Y14" s="21"/>
      <c r="Z14" s="2"/>
    </row>
    <row r="15" spans="2:29" ht="14.25" customHeight="1" x14ac:dyDescent="0.2">
      <c r="B15" s="2"/>
      <c r="C15" s="16"/>
      <c r="D15" s="7"/>
      <c r="E15" s="39" t="s">
        <v>34</v>
      </c>
      <c r="F15" s="123">
        <f>INDEX('Data Entry'!$E$69:$P$69,COUNTA('Data Entry'!$E$17:$P$17))</f>
        <v>0</v>
      </c>
      <c r="G15" s="56" t="e">
        <f t="shared" si="5"/>
        <v>#DIV/0!</v>
      </c>
      <c r="H15" s="123">
        <f>INDEX('Data Entry'!$E$38:$P$38,COUNTA('Data Entry'!$E$17:$P$17))</f>
        <v>0</v>
      </c>
      <c r="I15" s="56" t="e">
        <f t="shared" si="6"/>
        <v>#DIV/0!</v>
      </c>
      <c r="J15" s="123">
        <f t="shared" si="7"/>
        <v>0</v>
      </c>
      <c r="K15" s="8"/>
      <c r="L15" s="40"/>
      <c r="M15" s="7"/>
      <c r="N15" s="123">
        <f ca="1">'Data Entry'!R69</f>
        <v>0</v>
      </c>
      <c r="O15" s="56" t="e">
        <f t="shared" ca="1" si="8"/>
        <v>#DIV/0!</v>
      </c>
      <c r="P15" s="123">
        <f>'Data Entry'!R38</f>
        <v>0</v>
      </c>
      <c r="Q15" s="56" t="e">
        <f t="shared" si="9"/>
        <v>#DIV/0!</v>
      </c>
      <c r="R15" s="123">
        <f t="shared" ca="1" si="10"/>
        <v>0</v>
      </c>
      <c r="S15" s="8"/>
      <c r="T15" s="40"/>
      <c r="U15" s="7"/>
      <c r="V15" s="123" t="e">
        <f>GraphData!P27</f>
        <v>#VALUE!</v>
      </c>
      <c r="W15" s="123" t="e">
        <f>GraphData!Q27</f>
        <v>#VALUE!</v>
      </c>
      <c r="X15" s="8"/>
      <c r="Y15" s="21"/>
      <c r="Z15" s="2"/>
    </row>
    <row r="16" spans="2:29" ht="6" customHeight="1" x14ac:dyDescent="0.2">
      <c r="B16" s="2"/>
      <c r="C16" s="16"/>
      <c r="D16" s="7"/>
      <c r="E16" s="53"/>
      <c r="F16" s="58"/>
      <c r="G16" s="58"/>
      <c r="H16" s="58"/>
      <c r="I16" s="58"/>
      <c r="J16" s="58"/>
      <c r="K16" s="8"/>
      <c r="L16" s="40"/>
      <c r="M16" s="7"/>
      <c r="N16" s="58"/>
      <c r="O16" s="58"/>
      <c r="P16" s="58"/>
      <c r="Q16" s="58"/>
      <c r="R16" s="58"/>
      <c r="S16" s="8"/>
      <c r="T16" s="40"/>
      <c r="U16" s="7"/>
      <c r="V16" s="58"/>
      <c r="W16" s="58"/>
      <c r="X16" s="8"/>
      <c r="Y16" s="21"/>
      <c r="Z16" s="2"/>
      <c r="AC16" s="143"/>
    </row>
    <row r="17" spans="2:31" ht="6" customHeight="1" x14ac:dyDescent="0.2">
      <c r="B17" s="2"/>
      <c r="C17" s="16"/>
      <c r="D17" s="11"/>
      <c r="E17" s="12"/>
      <c r="F17" s="12"/>
      <c r="G17" s="12"/>
      <c r="H17" s="12"/>
      <c r="I17" s="12"/>
      <c r="J17" s="12"/>
      <c r="K17" s="13"/>
      <c r="L17" s="40"/>
      <c r="M17" s="11"/>
      <c r="N17" s="12"/>
      <c r="O17" s="12"/>
      <c r="P17" s="12"/>
      <c r="Q17" s="12"/>
      <c r="R17" s="12"/>
      <c r="S17" s="13"/>
      <c r="T17" s="40"/>
      <c r="U17" s="11"/>
      <c r="V17" s="12"/>
      <c r="W17" s="12"/>
      <c r="X17" s="13"/>
      <c r="Y17" s="21"/>
      <c r="Z17" s="2"/>
    </row>
    <row r="18" spans="2:31" ht="4.5" customHeight="1" x14ac:dyDescent="0.2">
      <c r="B18" s="2"/>
      <c r="C18" s="17"/>
      <c r="D18" s="18"/>
      <c r="E18" s="18"/>
      <c r="F18" s="18"/>
      <c r="G18" s="18"/>
      <c r="H18" s="18"/>
      <c r="I18" s="18"/>
      <c r="J18" s="18"/>
      <c r="K18" s="18"/>
      <c r="L18" s="18"/>
      <c r="M18" s="43"/>
      <c r="N18" s="43"/>
      <c r="O18" s="18"/>
      <c r="P18" s="18"/>
      <c r="Q18" s="18"/>
      <c r="R18" s="18"/>
      <c r="S18" s="18"/>
      <c r="T18" s="18"/>
      <c r="U18" s="43"/>
      <c r="V18" s="18"/>
      <c r="W18" s="18"/>
      <c r="X18" s="18"/>
      <c r="Y18" s="19"/>
      <c r="Z18" s="2"/>
    </row>
    <row r="19" spans="2:31" ht="15" x14ac:dyDescent="0.25">
      <c r="B19" s="2"/>
      <c r="C19" s="15"/>
      <c r="D19" s="22"/>
      <c r="E19" s="22"/>
      <c r="F19" s="22"/>
      <c r="G19" s="22"/>
      <c r="H19" s="22"/>
      <c r="I19" s="22"/>
      <c r="J19" s="22"/>
      <c r="K19" s="22"/>
      <c r="L19" s="22"/>
      <c r="M19" s="22"/>
      <c r="N19" s="22"/>
      <c r="O19" s="22"/>
      <c r="P19" s="22"/>
      <c r="Q19" s="22"/>
      <c r="R19" s="22"/>
      <c r="S19" s="22"/>
      <c r="T19" s="22"/>
      <c r="U19" s="22"/>
      <c r="V19" s="22"/>
      <c r="W19" s="22"/>
      <c r="X19" s="22"/>
      <c r="Y19" s="20"/>
      <c r="Z19" s="2"/>
      <c r="AE19" s="144"/>
    </row>
    <row r="20" spans="2:31" x14ac:dyDescent="0.2">
      <c r="B20" s="2"/>
      <c r="C20" s="16"/>
      <c r="D20" s="40"/>
      <c r="E20" s="40"/>
      <c r="F20" s="40"/>
      <c r="G20" s="40"/>
      <c r="H20" s="40"/>
      <c r="I20" s="40"/>
      <c r="J20" s="40"/>
      <c r="K20" s="40"/>
      <c r="L20" s="40"/>
      <c r="M20" s="40"/>
      <c r="N20" s="44"/>
      <c r="O20" s="44"/>
      <c r="P20" s="40"/>
      <c r="Q20" s="40"/>
      <c r="R20" s="40"/>
      <c r="S20" s="40"/>
      <c r="T20" s="40"/>
      <c r="U20" s="40"/>
      <c r="V20" s="40"/>
      <c r="W20" s="40"/>
      <c r="X20" s="40"/>
      <c r="Y20" s="21"/>
      <c r="Z20" s="2"/>
    </row>
    <row r="21" spans="2:31" x14ac:dyDescent="0.2">
      <c r="B21" s="2"/>
      <c r="C21" s="16"/>
      <c r="D21" s="40"/>
      <c r="E21" s="40"/>
      <c r="F21" s="40"/>
      <c r="G21" s="40"/>
      <c r="H21" s="40"/>
      <c r="I21" s="40"/>
      <c r="J21" s="40"/>
      <c r="K21" s="40"/>
      <c r="L21" s="40"/>
      <c r="M21" s="40"/>
      <c r="N21" s="40"/>
      <c r="O21" s="40"/>
      <c r="P21" s="40"/>
      <c r="Q21" s="40"/>
      <c r="R21" s="40"/>
      <c r="S21" s="40"/>
      <c r="T21" s="40"/>
      <c r="U21" s="40"/>
      <c r="V21" s="40"/>
      <c r="W21" s="40"/>
      <c r="X21" s="40"/>
      <c r="Y21" s="21"/>
      <c r="Z21" s="2"/>
    </row>
    <row r="22" spans="2:31" x14ac:dyDescent="0.2">
      <c r="B22" s="2"/>
      <c r="C22" s="16"/>
      <c r="D22" s="40"/>
      <c r="E22" s="40"/>
      <c r="F22" s="40"/>
      <c r="G22" s="40"/>
      <c r="H22" s="40"/>
      <c r="I22" s="40"/>
      <c r="J22" s="40"/>
      <c r="K22" s="40"/>
      <c r="L22" s="40"/>
      <c r="M22" s="40"/>
      <c r="N22" s="40"/>
      <c r="O22" s="40"/>
      <c r="P22" s="40"/>
      <c r="Q22" s="40"/>
      <c r="R22" s="40"/>
      <c r="S22" s="40"/>
      <c r="T22" s="40"/>
      <c r="U22" s="40"/>
      <c r="V22" s="40"/>
      <c r="W22" s="40"/>
      <c r="X22" s="40"/>
      <c r="Y22" s="21"/>
      <c r="Z22" s="2"/>
    </row>
    <row r="23" spans="2:31" x14ac:dyDescent="0.2">
      <c r="B23" s="2"/>
      <c r="C23" s="16"/>
      <c r="D23" s="40"/>
      <c r="E23" s="40"/>
      <c r="F23" s="40"/>
      <c r="G23" s="40"/>
      <c r="H23" s="40"/>
      <c r="I23" s="40"/>
      <c r="J23" s="40"/>
      <c r="K23" s="40"/>
      <c r="L23" s="40"/>
      <c r="M23" s="40"/>
      <c r="N23" s="40"/>
      <c r="O23" s="40"/>
      <c r="P23" s="40"/>
      <c r="Q23" s="40"/>
      <c r="R23" s="40"/>
      <c r="S23" s="40"/>
      <c r="T23" s="40"/>
      <c r="U23" s="40"/>
      <c r="V23" s="40"/>
      <c r="W23" s="40"/>
      <c r="X23" s="40"/>
      <c r="Y23" s="21"/>
      <c r="Z23" s="2"/>
    </row>
    <row r="24" spans="2:31" x14ac:dyDescent="0.2">
      <c r="B24" s="2"/>
      <c r="C24" s="16"/>
      <c r="D24" s="40"/>
      <c r="E24" s="40"/>
      <c r="F24" s="40"/>
      <c r="G24" s="40"/>
      <c r="H24" s="40"/>
      <c r="I24" s="40"/>
      <c r="J24" s="40"/>
      <c r="K24" s="40"/>
      <c r="L24" s="40"/>
      <c r="M24" s="40"/>
      <c r="N24" s="40"/>
      <c r="O24" s="40"/>
      <c r="P24" s="40"/>
      <c r="Q24" s="40"/>
      <c r="R24" s="40"/>
      <c r="S24" s="40"/>
      <c r="T24" s="40"/>
      <c r="U24" s="40"/>
      <c r="V24" s="40"/>
      <c r="W24" s="40"/>
      <c r="X24" s="40"/>
      <c r="Y24" s="21"/>
      <c r="Z24" s="2"/>
    </row>
    <row r="25" spans="2:31" x14ac:dyDescent="0.2">
      <c r="B25" s="2"/>
      <c r="C25" s="16"/>
      <c r="D25" s="40"/>
      <c r="E25" s="40"/>
      <c r="F25" s="40"/>
      <c r="G25" s="40"/>
      <c r="H25" s="40"/>
      <c r="I25" s="40"/>
      <c r="J25" s="40"/>
      <c r="K25" s="40"/>
      <c r="L25" s="40"/>
      <c r="M25" s="40"/>
      <c r="N25" s="40"/>
      <c r="O25" s="40"/>
      <c r="P25" s="40"/>
      <c r="Q25" s="40"/>
      <c r="R25" s="40"/>
      <c r="S25" s="40"/>
      <c r="T25" s="40"/>
      <c r="U25" s="40"/>
      <c r="V25" s="40"/>
      <c r="W25" s="40"/>
      <c r="X25" s="40"/>
      <c r="Y25" s="21"/>
      <c r="Z25" s="2"/>
    </row>
    <row r="26" spans="2:31" x14ac:dyDescent="0.2">
      <c r="B26" s="2"/>
      <c r="C26" s="16"/>
      <c r="D26" s="40"/>
      <c r="E26" s="40"/>
      <c r="F26" s="40"/>
      <c r="G26" s="40"/>
      <c r="H26" s="40"/>
      <c r="I26" s="40"/>
      <c r="J26" s="40"/>
      <c r="K26" s="40"/>
      <c r="L26" s="40"/>
      <c r="M26" s="40"/>
      <c r="N26" s="40"/>
      <c r="O26" s="40"/>
      <c r="P26" s="40"/>
      <c r="Q26" s="40"/>
      <c r="R26" s="40"/>
      <c r="S26" s="40"/>
      <c r="T26" s="40"/>
      <c r="U26" s="40"/>
      <c r="V26" s="40"/>
      <c r="W26" s="40"/>
      <c r="X26" s="40"/>
      <c r="Y26" s="21"/>
      <c r="Z26" s="2"/>
    </row>
    <row r="27" spans="2:31" x14ac:dyDescent="0.2">
      <c r="B27" s="2"/>
      <c r="C27" s="16"/>
      <c r="D27" s="40"/>
      <c r="E27" s="40"/>
      <c r="F27" s="40"/>
      <c r="G27" s="40"/>
      <c r="H27" s="40"/>
      <c r="I27" s="40"/>
      <c r="J27" s="40"/>
      <c r="K27" s="40"/>
      <c r="L27" s="40"/>
      <c r="M27" s="40"/>
      <c r="N27" s="40"/>
      <c r="O27" s="40"/>
      <c r="P27" s="40"/>
      <c r="Q27" s="40"/>
      <c r="R27" s="40"/>
      <c r="S27" s="40"/>
      <c r="T27" s="40"/>
      <c r="U27" s="40"/>
      <c r="V27" s="40"/>
      <c r="W27" s="40"/>
      <c r="X27" s="40"/>
      <c r="Y27" s="21"/>
      <c r="Z27" s="2"/>
    </row>
    <row r="28" spans="2:31" x14ac:dyDescent="0.2">
      <c r="B28" s="2"/>
      <c r="C28" s="16"/>
      <c r="D28" s="40"/>
      <c r="E28" s="40"/>
      <c r="F28" s="40"/>
      <c r="G28" s="40"/>
      <c r="H28" s="40"/>
      <c r="I28" s="40"/>
      <c r="J28" s="40"/>
      <c r="K28" s="40"/>
      <c r="L28" s="40"/>
      <c r="M28" s="40"/>
      <c r="N28" s="40"/>
      <c r="O28" s="40"/>
      <c r="P28" s="40"/>
      <c r="Q28" s="40"/>
      <c r="R28" s="40"/>
      <c r="S28" s="40"/>
      <c r="T28" s="40"/>
      <c r="U28" s="40"/>
      <c r="V28" s="40"/>
      <c r="W28" s="40"/>
      <c r="X28" s="40"/>
      <c r="Y28" s="21"/>
      <c r="Z28" s="2"/>
    </row>
    <row r="29" spans="2:31" x14ac:dyDescent="0.2">
      <c r="B29" s="2"/>
      <c r="C29" s="16"/>
      <c r="D29" s="40"/>
      <c r="E29" s="40"/>
      <c r="F29" s="40"/>
      <c r="G29" s="40"/>
      <c r="H29" s="40"/>
      <c r="I29" s="40"/>
      <c r="J29" s="40"/>
      <c r="K29" s="40"/>
      <c r="L29" s="40"/>
      <c r="M29" s="40"/>
      <c r="N29" s="40"/>
      <c r="O29" s="40"/>
      <c r="P29" s="40"/>
      <c r="Q29" s="40"/>
      <c r="R29" s="40"/>
      <c r="S29" s="40"/>
      <c r="T29" s="40"/>
      <c r="U29" s="40"/>
      <c r="V29" s="40"/>
      <c r="W29" s="40"/>
      <c r="X29" s="40"/>
      <c r="Y29" s="21"/>
      <c r="Z29" s="2"/>
    </row>
    <row r="30" spans="2:31" x14ac:dyDescent="0.2">
      <c r="B30" s="2"/>
      <c r="C30" s="16"/>
      <c r="D30" s="40"/>
      <c r="E30" s="40"/>
      <c r="F30" s="40"/>
      <c r="G30" s="40"/>
      <c r="H30" s="40"/>
      <c r="I30" s="40"/>
      <c r="J30" s="40"/>
      <c r="K30" s="40"/>
      <c r="L30" s="40"/>
      <c r="M30" s="40"/>
      <c r="N30" s="40"/>
      <c r="O30" s="40"/>
      <c r="P30" s="40"/>
      <c r="Q30" s="40"/>
      <c r="R30" s="40"/>
      <c r="S30" s="40"/>
      <c r="T30" s="40"/>
      <c r="U30" s="40"/>
      <c r="V30" s="40"/>
      <c r="W30" s="40"/>
      <c r="X30" s="40"/>
      <c r="Y30" s="21"/>
      <c r="Z30" s="2"/>
    </row>
    <row r="31" spans="2:31" x14ac:dyDescent="0.2">
      <c r="B31" s="2"/>
      <c r="C31" s="16"/>
      <c r="D31" s="40"/>
      <c r="E31" s="40"/>
      <c r="F31" s="40"/>
      <c r="G31" s="40"/>
      <c r="H31" s="40"/>
      <c r="I31" s="40"/>
      <c r="J31" s="40"/>
      <c r="K31" s="40"/>
      <c r="L31" s="40"/>
      <c r="M31" s="40"/>
      <c r="N31" s="40"/>
      <c r="O31" s="40"/>
      <c r="P31" s="40"/>
      <c r="Q31" s="40"/>
      <c r="R31" s="40"/>
      <c r="S31" s="40"/>
      <c r="T31" s="40"/>
      <c r="U31" s="40"/>
      <c r="V31" s="40"/>
      <c r="W31" s="40"/>
      <c r="X31" s="40"/>
      <c r="Y31" s="21"/>
      <c r="Z31" s="2"/>
    </row>
    <row r="32" spans="2:31" x14ac:dyDescent="0.2">
      <c r="B32" s="2"/>
      <c r="C32" s="16"/>
      <c r="D32" s="40"/>
      <c r="E32" s="40"/>
      <c r="F32" s="40"/>
      <c r="G32" s="40"/>
      <c r="H32" s="40"/>
      <c r="I32" s="40"/>
      <c r="J32" s="40"/>
      <c r="K32" s="40"/>
      <c r="L32" s="40"/>
      <c r="M32" s="40"/>
      <c r="N32" s="40"/>
      <c r="O32" s="40"/>
      <c r="P32" s="40"/>
      <c r="Q32" s="40"/>
      <c r="R32" s="40"/>
      <c r="S32" s="40"/>
      <c r="T32" s="40"/>
      <c r="U32" s="40"/>
      <c r="V32" s="40"/>
      <c r="W32" s="40"/>
      <c r="X32" s="40"/>
      <c r="Y32" s="21"/>
      <c r="Z32" s="2"/>
    </row>
    <row r="33" spans="2:26" x14ac:dyDescent="0.2">
      <c r="B33" s="2"/>
      <c r="C33" s="16"/>
      <c r="D33" s="40"/>
      <c r="E33" s="40"/>
      <c r="F33" s="40"/>
      <c r="G33" s="40"/>
      <c r="H33" s="40"/>
      <c r="I33" s="40"/>
      <c r="J33" s="40"/>
      <c r="K33" s="40"/>
      <c r="L33" s="40"/>
      <c r="M33" s="40"/>
      <c r="N33" s="40"/>
      <c r="O33" s="40"/>
      <c r="P33" s="40"/>
      <c r="Q33" s="40"/>
      <c r="R33" s="40"/>
      <c r="S33" s="40"/>
      <c r="T33" s="40"/>
      <c r="U33" s="40"/>
      <c r="V33" s="40"/>
      <c r="W33" s="40"/>
      <c r="X33" s="40"/>
      <c r="Y33" s="21"/>
      <c r="Z33" s="2"/>
    </row>
    <row r="34" spans="2:26" x14ac:dyDescent="0.2">
      <c r="B34" s="2"/>
      <c r="C34" s="16"/>
      <c r="D34" s="40"/>
      <c r="E34" s="40"/>
      <c r="F34" s="40"/>
      <c r="G34" s="40"/>
      <c r="H34" s="40"/>
      <c r="I34" s="40"/>
      <c r="J34" s="40"/>
      <c r="K34" s="40"/>
      <c r="L34" s="40"/>
      <c r="M34" s="40"/>
      <c r="N34" s="40"/>
      <c r="O34" s="40"/>
      <c r="P34" s="40"/>
      <c r="Q34" s="40"/>
      <c r="R34" s="40"/>
      <c r="S34" s="40"/>
      <c r="T34" s="40"/>
      <c r="U34" s="40"/>
      <c r="V34" s="40"/>
      <c r="W34" s="40"/>
      <c r="X34" s="40"/>
      <c r="Y34" s="21"/>
      <c r="Z34" s="2"/>
    </row>
    <row r="35" spans="2:26" x14ac:dyDescent="0.2">
      <c r="B35" s="2"/>
      <c r="C35" s="16"/>
      <c r="D35" s="40"/>
      <c r="E35" s="40"/>
      <c r="F35" s="40"/>
      <c r="G35" s="40"/>
      <c r="H35" s="40"/>
      <c r="I35" s="40"/>
      <c r="J35" s="40"/>
      <c r="K35" s="40"/>
      <c r="L35" s="40"/>
      <c r="M35" s="40"/>
      <c r="N35" s="40"/>
      <c r="O35" s="40"/>
      <c r="P35" s="40"/>
      <c r="Q35" s="40"/>
      <c r="R35" s="40"/>
      <c r="S35" s="40"/>
      <c r="T35" s="40"/>
      <c r="U35" s="40"/>
      <c r="V35" s="40"/>
      <c r="W35" s="40"/>
      <c r="X35" s="40"/>
      <c r="Y35" s="21"/>
      <c r="Z35" s="2"/>
    </row>
    <row r="36" spans="2:26" x14ac:dyDescent="0.2">
      <c r="B36" s="2"/>
      <c r="C36" s="16"/>
      <c r="D36" s="40"/>
      <c r="E36" s="40"/>
      <c r="F36" s="40"/>
      <c r="G36" s="40"/>
      <c r="H36" s="40"/>
      <c r="I36" s="40"/>
      <c r="J36" s="40"/>
      <c r="K36" s="40"/>
      <c r="L36" s="40"/>
      <c r="M36" s="40"/>
      <c r="N36" s="44"/>
      <c r="O36" s="44"/>
      <c r="P36" s="40"/>
      <c r="Q36" s="40"/>
      <c r="R36" s="40"/>
      <c r="S36" s="40"/>
      <c r="T36" s="40"/>
      <c r="U36" s="40"/>
      <c r="V36" s="40"/>
      <c r="W36" s="40"/>
      <c r="X36" s="40"/>
      <c r="Y36" s="21"/>
      <c r="Z36" s="2"/>
    </row>
    <row r="37" spans="2:26" x14ac:dyDescent="0.2">
      <c r="B37" s="2"/>
      <c r="C37" s="16"/>
      <c r="D37" s="40"/>
      <c r="E37" s="40"/>
      <c r="F37" s="40"/>
      <c r="G37" s="40"/>
      <c r="H37" s="40"/>
      <c r="I37" s="40"/>
      <c r="J37" s="40"/>
      <c r="K37" s="40"/>
      <c r="L37" s="40"/>
      <c r="M37" s="40"/>
      <c r="N37" s="40"/>
      <c r="O37" s="40"/>
      <c r="P37" s="40"/>
      <c r="Q37" s="40"/>
      <c r="R37" s="40"/>
      <c r="S37" s="40"/>
      <c r="T37" s="40"/>
      <c r="U37" s="40"/>
      <c r="V37" s="40"/>
      <c r="W37" s="40"/>
      <c r="X37" s="40"/>
      <c r="Y37" s="21"/>
      <c r="Z37" s="2"/>
    </row>
    <row r="38" spans="2:26" x14ac:dyDescent="0.2">
      <c r="B38" s="2"/>
      <c r="C38" s="16"/>
      <c r="D38" s="40"/>
      <c r="E38" s="40"/>
      <c r="F38" s="40"/>
      <c r="G38" s="40"/>
      <c r="H38" s="40"/>
      <c r="I38" s="40"/>
      <c r="J38" s="40"/>
      <c r="K38" s="40"/>
      <c r="L38" s="40"/>
      <c r="M38" s="40"/>
      <c r="N38" s="40"/>
      <c r="O38" s="40"/>
      <c r="P38" s="40"/>
      <c r="Q38" s="40"/>
      <c r="R38" s="40"/>
      <c r="S38" s="40"/>
      <c r="T38" s="40"/>
      <c r="U38" s="40"/>
      <c r="V38" s="40"/>
      <c r="W38" s="40"/>
      <c r="X38" s="40"/>
      <c r="Y38" s="21"/>
      <c r="Z38" s="2"/>
    </row>
    <row r="39" spans="2:26" x14ac:dyDescent="0.2">
      <c r="B39" s="2"/>
      <c r="C39" s="16"/>
      <c r="D39" s="40"/>
      <c r="E39" s="40"/>
      <c r="F39" s="40"/>
      <c r="G39" s="40"/>
      <c r="H39" s="40"/>
      <c r="I39" s="40"/>
      <c r="J39" s="40"/>
      <c r="K39" s="40"/>
      <c r="L39" s="40"/>
      <c r="M39" s="40"/>
      <c r="N39" s="40"/>
      <c r="O39" s="40"/>
      <c r="P39" s="40"/>
      <c r="Q39" s="40"/>
      <c r="R39" s="40"/>
      <c r="S39" s="40"/>
      <c r="T39" s="40"/>
      <c r="U39" s="40"/>
      <c r="V39" s="40"/>
      <c r="W39" s="40"/>
      <c r="X39" s="40"/>
      <c r="Y39" s="21"/>
      <c r="Z39" s="2"/>
    </row>
    <row r="40" spans="2:26" x14ac:dyDescent="0.2">
      <c r="B40" s="2"/>
      <c r="C40" s="16"/>
      <c r="D40" s="40"/>
      <c r="E40" s="40"/>
      <c r="F40" s="40"/>
      <c r="G40" s="40"/>
      <c r="H40" s="40"/>
      <c r="I40" s="40"/>
      <c r="J40" s="40"/>
      <c r="K40" s="40"/>
      <c r="L40" s="40"/>
      <c r="M40" s="40"/>
      <c r="N40" s="40"/>
      <c r="O40" s="40"/>
      <c r="P40" s="40"/>
      <c r="Q40" s="40"/>
      <c r="R40" s="40"/>
      <c r="S40" s="40"/>
      <c r="T40" s="40"/>
      <c r="U40" s="40"/>
      <c r="V40" s="40"/>
      <c r="W40" s="40"/>
      <c r="X40" s="40"/>
      <c r="Y40" s="21"/>
      <c r="Z40" s="2"/>
    </row>
    <row r="41" spans="2:26" x14ac:dyDescent="0.2">
      <c r="B41" s="2"/>
      <c r="C41" s="16"/>
      <c r="D41" s="40"/>
      <c r="E41" s="40"/>
      <c r="F41" s="40"/>
      <c r="G41" s="40"/>
      <c r="H41" s="40"/>
      <c r="I41" s="40"/>
      <c r="J41" s="40"/>
      <c r="K41" s="40"/>
      <c r="L41" s="40"/>
      <c r="M41" s="40"/>
      <c r="N41" s="40"/>
      <c r="O41" s="40"/>
      <c r="P41" s="40"/>
      <c r="Q41" s="40"/>
      <c r="R41" s="40"/>
      <c r="S41" s="40"/>
      <c r="T41" s="40"/>
      <c r="U41" s="40"/>
      <c r="V41" s="40"/>
      <c r="W41" s="40"/>
      <c r="X41" s="40"/>
      <c r="Y41" s="21"/>
      <c r="Z41" s="2"/>
    </row>
    <row r="42" spans="2:26" x14ac:dyDescent="0.2">
      <c r="B42" s="2"/>
      <c r="C42" s="16"/>
      <c r="D42" s="40"/>
      <c r="E42" s="40"/>
      <c r="F42" s="40"/>
      <c r="G42" s="40"/>
      <c r="H42" s="40"/>
      <c r="I42" s="40"/>
      <c r="J42" s="40"/>
      <c r="K42" s="40"/>
      <c r="L42" s="40"/>
      <c r="M42" s="40"/>
      <c r="N42" s="40"/>
      <c r="O42" s="40"/>
      <c r="P42" s="40"/>
      <c r="Q42" s="40"/>
      <c r="R42" s="40"/>
      <c r="S42" s="40"/>
      <c r="T42" s="40"/>
      <c r="U42" s="40"/>
      <c r="V42" s="40"/>
      <c r="W42" s="40"/>
      <c r="X42" s="40"/>
      <c r="Y42" s="21"/>
      <c r="Z42" s="2"/>
    </row>
    <row r="43" spans="2:26" x14ac:dyDescent="0.2">
      <c r="B43" s="2"/>
      <c r="C43" s="16"/>
      <c r="D43" s="40"/>
      <c r="E43" s="40"/>
      <c r="F43" s="40"/>
      <c r="G43" s="40"/>
      <c r="H43" s="40"/>
      <c r="I43" s="40"/>
      <c r="J43" s="40"/>
      <c r="K43" s="40"/>
      <c r="L43" s="40"/>
      <c r="M43" s="40"/>
      <c r="N43" s="40"/>
      <c r="O43" s="40"/>
      <c r="P43" s="40"/>
      <c r="Q43" s="40"/>
      <c r="R43" s="40"/>
      <c r="S43" s="40"/>
      <c r="T43" s="40"/>
      <c r="U43" s="40"/>
      <c r="V43" s="40"/>
      <c r="W43" s="40"/>
      <c r="X43" s="40"/>
      <c r="Y43" s="21"/>
      <c r="Z43" s="2"/>
    </row>
    <row r="44" spans="2:26" x14ac:dyDescent="0.2">
      <c r="B44" s="2"/>
      <c r="C44" s="16"/>
      <c r="D44" s="40"/>
      <c r="E44" s="40"/>
      <c r="F44" s="40"/>
      <c r="G44" s="40"/>
      <c r="H44" s="40"/>
      <c r="I44" s="40"/>
      <c r="J44" s="40"/>
      <c r="K44" s="40"/>
      <c r="L44" s="40"/>
      <c r="M44" s="40"/>
      <c r="N44" s="40"/>
      <c r="O44" s="40"/>
      <c r="P44" s="40"/>
      <c r="Q44" s="40"/>
      <c r="R44" s="40"/>
      <c r="S44" s="40"/>
      <c r="T44" s="40"/>
      <c r="U44" s="40"/>
      <c r="V44" s="40"/>
      <c r="W44" s="40"/>
      <c r="X44" s="40"/>
      <c r="Y44" s="21"/>
      <c r="Z44" s="2"/>
    </row>
    <row r="45" spans="2:26" x14ac:dyDescent="0.2">
      <c r="B45" s="2"/>
      <c r="C45" s="16"/>
      <c r="D45" s="40"/>
      <c r="E45" s="40"/>
      <c r="F45" s="40"/>
      <c r="G45" s="40"/>
      <c r="H45" s="40"/>
      <c r="I45" s="40"/>
      <c r="J45" s="40"/>
      <c r="K45" s="40"/>
      <c r="L45" s="40"/>
      <c r="M45" s="40"/>
      <c r="N45" s="40"/>
      <c r="O45" s="40"/>
      <c r="P45" s="40"/>
      <c r="Q45" s="40"/>
      <c r="R45" s="40"/>
      <c r="S45" s="40"/>
      <c r="T45" s="40"/>
      <c r="U45" s="40"/>
      <c r="V45" s="40"/>
      <c r="W45" s="40"/>
      <c r="X45" s="40"/>
      <c r="Y45" s="21"/>
      <c r="Z45" s="2"/>
    </row>
    <row r="46" spans="2:26" x14ac:dyDescent="0.2">
      <c r="B46" s="2"/>
      <c r="C46" s="16"/>
      <c r="D46" s="40"/>
      <c r="E46" s="40"/>
      <c r="F46" s="40"/>
      <c r="G46" s="40"/>
      <c r="H46" s="40"/>
      <c r="I46" s="40"/>
      <c r="J46" s="40"/>
      <c r="K46" s="40"/>
      <c r="L46" s="40"/>
      <c r="M46" s="40"/>
      <c r="N46" s="40"/>
      <c r="O46" s="40"/>
      <c r="P46" s="40"/>
      <c r="Q46" s="40"/>
      <c r="R46" s="40"/>
      <c r="S46" s="40"/>
      <c r="T46" s="40"/>
      <c r="U46" s="40"/>
      <c r="V46" s="40"/>
      <c r="W46" s="40"/>
      <c r="X46" s="40"/>
      <c r="Y46" s="21"/>
      <c r="Z46" s="2"/>
    </row>
    <row r="47" spans="2:26" x14ac:dyDescent="0.2">
      <c r="B47" s="2"/>
      <c r="C47" s="16"/>
      <c r="D47" s="40"/>
      <c r="E47" s="40"/>
      <c r="F47" s="40"/>
      <c r="G47" s="40"/>
      <c r="H47" s="40"/>
      <c r="I47" s="40"/>
      <c r="J47" s="40"/>
      <c r="K47" s="40"/>
      <c r="L47" s="40"/>
      <c r="M47" s="40"/>
      <c r="N47" s="40"/>
      <c r="O47" s="40"/>
      <c r="P47" s="40"/>
      <c r="Q47" s="40"/>
      <c r="R47" s="40"/>
      <c r="S47" s="40"/>
      <c r="T47" s="40"/>
      <c r="U47" s="40"/>
      <c r="V47" s="40"/>
      <c r="W47" s="40"/>
      <c r="X47" s="40"/>
      <c r="Y47" s="21"/>
      <c r="Z47" s="2"/>
    </row>
    <row r="48" spans="2:26" x14ac:dyDescent="0.2">
      <c r="B48" s="2"/>
      <c r="C48" s="16"/>
      <c r="D48" s="40"/>
      <c r="E48" s="40"/>
      <c r="F48" s="40"/>
      <c r="G48" s="40"/>
      <c r="H48" s="40"/>
      <c r="I48" s="40"/>
      <c r="J48" s="40"/>
      <c r="K48" s="40"/>
      <c r="L48" s="40"/>
      <c r="M48" s="40"/>
      <c r="N48" s="40"/>
      <c r="O48" s="40"/>
      <c r="P48" s="40"/>
      <c r="Q48" s="40"/>
      <c r="R48" s="40"/>
      <c r="S48" s="40"/>
      <c r="T48" s="40"/>
      <c r="U48" s="40"/>
      <c r="V48" s="40"/>
      <c r="W48" s="40"/>
      <c r="X48" s="40"/>
      <c r="Y48" s="21"/>
      <c r="Z48" s="2"/>
    </row>
    <row r="49" spans="2:26" x14ac:dyDescent="0.2">
      <c r="B49" s="2"/>
      <c r="C49" s="16"/>
      <c r="D49" s="40"/>
      <c r="E49" s="40"/>
      <c r="F49" s="40"/>
      <c r="G49" s="40"/>
      <c r="H49" s="40"/>
      <c r="I49" s="40"/>
      <c r="J49" s="40"/>
      <c r="K49" s="40"/>
      <c r="L49" s="40"/>
      <c r="M49" s="40"/>
      <c r="N49" s="40"/>
      <c r="O49" s="40"/>
      <c r="P49" s="40"/>
      <c r="Q49" s="40"/>
      <c r="R49" s="40"/>
      <c r="S49" s="40"/>
      <c r="T49" s="40"/>
      <c r="U49" s="40"/>
      <c r="V49" s="40"/>
      <c r="W49" s="40"/>
      <c r="X49" s="40"/>
      <c r="Y49" s="21"/>
      <c r="Z49" s="2"/>
    </row>
    <row r="50" spans="2:26" x14ac:dyDescent="0.2">
      <c r="B50" s="2"/>
      <c r="C50" s="16"/>
      <c r="D50" s="40"/>
      <c r="E50" s="40"/>
      <c r="F50" s="40"/>
      <c r="G50" s="40"/>
      <c r="H50" s="40"/>
      <c r="I50" s="40"/>
      <c r="J50" s="40"/>
      <c r="K50" s="40"/>
      <c r="L50" s="40"/>
      <c r="M50" s="40"/>
      <c r="N50" s="40"/>
      <c r="O50" s="40"/>
      <c r="P50" s="40"/>
      <c r="Q50" s="40"/>
      <c r="R50" s="40"/>
      <c r="S50" s="40"/>
      <c r="T50" s="40"/>
      <c r="U50" s="40"/>
      <c r="V50" s="40"/>
      <c r="W50" s="40"/>
      <c r="X50" s="40"/>
      <c r="Y50" s="21"/>
      <c r="Z50" s="2"/>
    </row>
    <row r="51" spans="2:26" ht="5.25" customHeight="1" x14ac:dyDescent="0.2">
      <c r="B51" s="2"/>
      <c r="C51" s="17"/>
      <c r="D51" s="18"/>
      <c r="E51" s="18"/>
      <c r="F51" s="18"/>
      <c r="G51" s="18"/>
      <c r="H51" s="18"/>
      <c r="I51" s="18"/>
      <c r="J51" s="18"/>
      <c r="K51" s="18"/>
      <c r="L51" s="18"/>
      <c r="M51" s="18"/>
      <c r="N51" s="18"/>
      <c r="O51" s="18"/>
      <c r="P51" s="18"/>
      <c r="Q51" s="18"/>
      <c r="R51" s="18"/>
      <c r="S51" s="18"/>
      <c r="T51" s="18"/>
      <c r="U51" s="18"/>
      <c r="V51" s="18"/>
      <c r="W51" s="18"/>
      <c r="X51" s="18"/>
      <c r="Y51" s="19"/>
      <c r="Z51" s="2"/>
    </row>
    <row r="52" spans="2:26" ht="9" customHeight="1" x14ac:dyDescent="0.2">
      <c r="B52" s="2"/>
      <c r="C52" s="2"/>
      <c r="D52" s="2"/>
      <c r="E52" s="2"/>
      <c r="F52" s="2"/>
      <c r="G52" s="2"/>
      <c r="H52" s="2"/>
      <c r="I52" s="2"/>
      <c r="J52" s="2"/>
      <c r="K52" s="2"/>
      <c r="L52" s="2"/>
      <c r="M52" s="2"/>
      <c r="N52" s="2"/>
      <c r="O52" s="2"/>
      <c r="P52" s="2"/>
      <c r="Q52" s="2"/>
      <c r="R52" s="2"/>
      <c r="S52" s="2"/>
      <c r="T52" s="2"/>
      <c r="U52" s="2"/>
      <c r="V52" s="2"/>
      <c r="W52" s="2"/>
      <c r="X52" s="2"/>
      <c r="Y52" s="2"/>
      <c r="Z52" s="2"/>
    </row>
  </sheetData>
  <sheetProtection sheet="1" objects="1" scenarios="1" selectLockedCells="1"/>
  <mergeCells count="4">
    <mergeCell ref="F6:J6"/>
    <mergeCell ref="V6:W6"/>
    <mergeCell ref="AA9:AC9"/>
    <mergeCell ref="N6:R6"/>
  </mergeCells>
  <printOptions horizontalCentered="1"/>
  <pageMargins left="0.25" right="0.25" top="0.35" bottom="0.25" header="0.3" footer="0.3"/>
  <pageSetup scale="75" orientation="landscape"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Z47"/>
  <sheetViews>
    <sheetView workbookViewId="0">
      <selection activeCell="B19" sqref="B19"/>
    </sheetView>
  </sheetViews>
  <sheetFormatPr defaultColWidth="9.140625" defaultRowHeight="12.75" x14ac:dyDescent="0.2"/>
  <cols>
    <col min="1" max="1" width="3.28515625" style="1" customWidth="1"/>
    <col min="2" max="2" width="29.85546875" style="1" customWidth="1"/>
    <col min="3" max="3" width="10.85546875" style="1" bestFit="1" customWidth="1"/>
    <col min="4" max="5" width="10.140625" style="1" bestFit="1" customWidth="1"/>
    <col min="6" max="6" width="11.42578125" style="1" bestFit="1" customWidth="1"/>
    <col min="7" max="7" width="14.7109375" style="1" bestFit="1" customWidth="1"/>
    <col min="8" max="8" width="12.140625" style="1" bestFit="1" customWidth="1"/>
    <col min="9" max="9" width="13.85546875" style="1" bestFit="1" customWidth="1"/>
    <col min="10" max="10" width="14.140625" style="1" bestFit="1" customWidth="1"/>
    <col min="11" max="11" width="12" style="1" bestFit="1" customWidth="1"/>
    <col min="12" max="12" width="12.85546875" style="1" bestFit="1" customWidth="1"/>
    <col min="13" max="13" width="10.7109375" style="1" customWidth="1"/>
    <col min="14" max="14" width="10.140625" style="1" bestFit="1" customWidth="1"/>
    <col min="15" max="15" width="9.140625" style="1"/>
    <col min="16" max="18" width="11.85546875" style="1" customWidth="1"/>
    <col min="19" max="16384" width="9.140625" style="1"/>
  </cols>
  <sheetData>
    <row r="1" spans="1:15" x14ac:dyDescent="0.2">
      <c r="A1" s="2"/>
      <c r="B1" s="2"/>
      <c r="C1" s="2"/>
      <c r="D1" s="2"/>
      <c r="E1" s="2"/>
      <c r="F1" s="2"/>
      <c r="G1" s="2"/>
      <c r="H1" s="2"/>
      <c r="I1" s="2"/>
      <c r="J1" s="2"/>
      <c r="K1" s="2"/>
      <c r="L1" s="2"/>
      <c r="M1" s="2"/>
      <c r="N1" s="2"/>
      <c r="O1" s="2"/>
    </row>
    <row r="2" spans="1:15" x14ac:dyDescent="0.2">
      <c r="A2" s="2"/>
      <c r="B2" s="2"/>
      <c r="C2" s="2"/>
      <c r="D2" s="2"/>
      <c r="E2" s="2"/>
      <c r="F2" s="2"/>
      <c r="G2" s="2"/>
      <c r="H2" s="2"/>
      <c r="I2" s="2"/>
      <c r="J2" s="2"/>
      <c r="K2" s="2"/>
      <c r="L2" s="2"/>
      <c r="M2" s="2"/>
      <c r="N2" s="2"/>
      <c r="O2" s="2"/>
    </row>
    <row r="3" spans="1:15" x14ac:dyDescent="0.2">
      <c r="A3" s="2"/>
      <c r="B3" s="2"/>
      <c r="C3" s="2"/>
      <c r="D3" s="2"/>
      <c r="E3" s="2"/>
      <c r="F3" s="2"/>
      <c r="G3" s="2"/>
      <c r="H3" s="2"/>
      <c r="I3" s="2"/>
      <c r="J3" s="2"/>
      <c r="K3" s="2"/>
      <c r="L3" s="2"/>
      <c r="M3" s="2"/>
      <c r="N3" s="2"/>
      <c r="O3" s="2"/>
    </row>
    <row r="4" spans="1:15" x14ac:dyDescent="0.2">
      <c r="A4" s="2"/>
      <c r="B4" s="2"/>
      <c r="C4" s="2"/>
      <c r="D4" s="2"/>
      <c r="E4" s="2"/>
      <c r="F4" s="2"/>
      <c r="G4" s="2"/>
      <c r="H4" s="2"/>
      <c r="I4" s="2"/>
      <c r="J4" s="2"/>
      <c r="K4" s="2"/>
      <c r="L4" s="2"/>
      <c r="M4" s="2"/>
      <c r="N4" s="2"/>
      <c r="O4" s="2"/>
    </row>
    <row r="5" spans="1:15" x14ac:dyDescent="0.2">
      <c r="A5" s="2"/>
      <c r="B5" s="2"/>
      <c r="C5" s="2"/>
      <c r="D5" s="2"/>
      <c r="E5" s="2"/>
      <c r="F5" s="2"/>
      <c r="G5" s="2"/>
      <c r="H5" s="2"/>
      <c r="I5" s="2"/>
      <c r="J5" s="2"/>
      <c r="K5" s="2"/>
      <c r="L5" s="2"/>
      <c r="M5" s="2"/>
      <c r="N5" s="2"/>
      <c r="O5" s="2"/>
    </row>
    <row r="6" spans="1:15" x14ac:dyDescent="0.2">
      <c r="A6" s="2"/>
      <c r="B6" s="2"/>
      <c r="C6" s="2"/>
      <c r="D6" s="2"/>
      <c r="E6" s="2"/>
      <c r="F6" s="2"/>
      <c r="G6" s="2"/>
      <c r="H6" s="2"/>
      <c r="I6" s="2"/>
      <c r="J6" s="2"/>
      <c r="K6" s="2"/>
      <c r="L6" s="2"/>
      <c r="M6" s="2"/>
      <c r="N6" s="2"/>
      <c r="O6" s="2"/>
    </row>
    <row r="7" spans="1:15" ht="15" x14ac:dyDescent="0.25">
      <c r="A7" s="2"/>
      <c r="B7" s="47" t="s">
        <v>6</v>
      </c>
      <c r="C7" s="47" t="str">
        <f>B8</f>
        <v>Feb</v>
      </c>
      <c r="D7" s="47"/>
      <c r="E7" s="47"/>
      <c r="F7" s="47"/>
      <c r="G7" s="47"/>
      <c r="H7" s="47"/>
      <c r="I7" s="47"/>
      <c r="J7" s="47"/>
      <c r="K7" s="47"/>
      <c r="L7" s="47"/>
      <c r="M7" s="47"/>
      <c r="N7" s="47"/>
      <c r="O7" s="2"/>
    </row>
    <row r="8" spans="1:15" ht="15" x14ac:dyDescent="0.25">
      <c r="A8" s="2"/>
      <c r="B8" s="47" t="s">
        <v>7</v>
      </c>
      <c r="C8" s="47" t="str">
        <f t="shared" ref="C8:C17" si="0">B9</f>
        <v>Mar</v>
      </c>
      <c r="D8" s="47"/>
      <c r="E8" s="47"/>
      <c r="F8" s="47"/>
      <c r="G8" s="47"/>
      <c r="H8" s="47"/>
      <c r="I8" s="47"/>
      <c r="J8" s="47"/>
      <c r="K8" s="47"/>
      <c r="L8" s="47"/>
      <c r="M8" s="47"/>
      <c r="N8" s="47"/>
      <c r="O8" s="2"/>
    </row>
    <row r="9" spans="1:15" ht="15" x14ac:dyDescent="0.25">
      <c r="A9" s="2"/>
      <c r="B9" s="47" t="s">
        <v>8</v>
      </c>
      <c r="C9" s="47" t="str">
        <f t="shared" si="0"/>
        <v>Apr</v>
      </c>
      <c r="D9" s="47"/>
      <c r="E9" s="47"/>
      <c r="F9" s="47"/>
      <c r="G9" s="47"/>
      <c r="H9" s="47"/>
      <c r="I9" s="47"/>
      <c r="J9" s="47"/>
      <c r="K9" s="47"/>
      <c r="L9" s="47"/>
      <c r="M9" s="47"/>
      <c r="N9" s="47"/>
      <c r="O9" s="2"/>
    </row>
    <row r="10" spans="1:15" ht="15" x14ac:dyDescent="0.25">
      <c r="A10" s="2"/>
      <c r="B10" s="47" t="s">
        <v>9</v>
      </c>
      <c r="C10" s="47" t="str">
        <f t="shared" si="0"/>
        <v>May</v>
      </c>
      <c r="D10" s="47"/>
      <c r="E10" s="47"/>
      <c r="F10" s="47"/>
      <c r="G10" s="47"/>
      <c r="H10" s="47"/>
      <c r="I10" s="47"/>
      <c r="J10" s="47"/>
      <c r="K10" s="47"/>
      <c r="L10" s="47"/>
      <c r="M10" s="47"/>
      <c r="N10" s="47"/>
      <c r="O10" s="2"/>
    </row>
    <row r="11" spans="1:15" ht="15" x14ac:dyDescent="0.25">
      <c r="A11" s="2"/>
      <c r="B11" s="47" t="s">
        <v>10</v>
      </c>
      <c r="C11" s="47" t="str">
        <f t="shared" si="0"/>
        <v>Jun</v>
      </c>
      <c r="D11" s="47"/>
      <c r="E11" s="47"/>
      <c r="F11" s="47"/>
      <c r="G11" s="47"/>
      <c r="H11" s="47"/>
      <c r="I11" s="47"/>
      <c r="J11" s="47"/>
      <c r="K11" s="47"/>
      <c r="L11" s="47"/>
      <c r="M11" s="47"/>
      <c r="N11" s="47"/>
      <c r="O11" s="2"/>
    </row>
    <row r="12" spans="1:15" ht="15" x14ac:dyDescent="0.25">
      <c r="A12" s="2"/>
      <c r="B12" s="47" t="s">
        <v>11</v>
      </c>
      <c r="C12" s="47" t="str">
        <f t="shared" si="0"/>
        <v>Jul</v>
      </c>
      <c r="D12" s="47"/>
      <c r="E12" s="47"/>
      <c r="F12" s="47"/>
      <c r="G12" s="47"/>
      <c r="H12" s="47"/>
      <c r="I12" s="47"/>
      <c r="J12" s="47"/>
      <c r="K12" s="47"/>
      <c r="L12" s="47"/>
      <c r="M12" s="47"/>
      <c r="N12" s="47"/>
      <c r="O12" s="2"/>
    </row>
    <row r="13" spans="1:15" ht="15" x14ac:dyDescent="0.25">
      <c r="A13" s="2"/>
      <c r="B13" s="47" t="s">
        <v>12</v>
      </c>
      <c r="C13" s="47" t="str">
        <f t="shared" si="0"/>
        <v>Aug</v>
      </c>
      <c r="D13" s="47"/>
      <c r="E13" s="47"/>
      <c r="F13" s="47"/>
      <c r="G13" s="47"/>
      <c r="H13" s="47"/>
      <c r="I13" s="47"/>
      <c r="J13" s="47"/>
      <c r="K13" s="47"/>
      <c r="L13" s="47"/>
      <c r="M13" s="47"/>
      <c r="N13" s="47"/>
      <c r="O13" s="2"/>
    </row>
    <row r="14" spans="1:15" ht="15" x14ac:dyDescent="0.25">
      <c r="A14" s="2"/>
      <c r="B14" s="47" t="s">
        <v>13</v>
      </c>
      <c r="C14" s="47" t="str">
        <f t="shared" si="0"/>
        <v>Sep</v>
      </c>
      <c r="D14" s="47"/>
      <c r="E14" s="47"/>
      <c r="F14" s="47"/>
      <c r="G14" s="47"/>
      <c r="H14" s="47"/>
      <c r="I14" s="47"/>
      <c r="J14" s="47"/>
      <c r="K14" s="47"/>
      <c r="L14" s="47"/>
      <c r="M14" s="47"/>
      <c r="N14" s="47"/>
      <c r="O14" s="2"/>
    </row>
    <row r="15" spans="1:15" ht="15" x14ac:dyDescent="0.25">
      <c r="A15" s="2"/>
      <c r="B15" s="47" t="s">
        <v>14</v>
      </c>
      <c r="C15" s="47" t="str">
        <f t="shared" si="0"/>
        <v>Oct</v>
      </c>
      <c r="D15" s="47"/>
      <c r="E15" s="47"/>
      <c r="F15" s="47"/>
      <c r="G15" s="47"/>
      <c r="H15" s="47"/>
      <c r="I15" s="47"/>
      <c r="J15" s="47"/>
      <c r="K15" s="47"/>
      <c r="L15" s="47"/>
      <c r="M15" s="47"/>
      <c r="N15" s="47"/>
      <c r="O15" s="2"/>
    </row>
    <row r="16" spans="1:15" ht="15" x14ac:dyDescent="0.25">
      <c r="A16" s="2"/>
      <c r="B16" s="47" t="s">
        <v>15</v>
      </c>
      <c r="C16" s="47" t="str">
        <f t="shared" si="0"/>
        <v>Nov</v>
      </c>
      <c r="D16" s="47"/>
      <c r="E16" s="47"/>
      <c r="F16" s="47"/>
      <c r="G16" s="47"/>
      <c r="H16" s="47"/>
      <c r="I16" s="47"/>
      <c r="J16" s="47"/>
      <c r="K16" s="47"/>
      <c r="L16" s="47"/>
      <c r="M16" s="47"/>
      <c r="N16" s="47"/>
      <c r="O16" s="2"/>
    </row>
    <row r="17" spans="1:17" ht="15" x14ac:dyDescent="0.25">
      <c r="A17" s="2"/>
      <c r="B17" s="47" t="s">
        <v>16</v>
      </c>
      <c r="C17" s="47" t="str">
        <f t="shared" si="0"/>
        <v>Dec</v>
      </c>
      <c r="D17" s="47"/>
      <c r="E17" s="47"/>
      <c r="F17" s="47"/>
      <c r="G17" s="47"/>
      <c r="H17" s="47"/>
      <c r="I17" s="47"/>
      <c r="J17" s="47"/>
      <c r="K17" s="47"/>
      <c r="L17" s="47"/>
      <c r="M17" s="47"/>
      <c r="N17" s="47"/>
      <c r="O17" s="2"/>
    </row>
    <row r="18" spans="1:17" ht="15" x14ac:dyDescent="0.25">
      <c r="A18" s="2"/>
      <c r="B18" s="47" t="s">
        <v>17</v>
      </c>
      <c r="C18" s="47" t="str">
        <f t="shared" ref="C18" si="1">B7</f>
        <v>Jan</v>
      </c>
      <c r="D18" s="47"/>
      <c r="E18" s="47"/>
      <c r="F18" s="47"/>
      <c r="G18" s="47"/>
      <c r="H18" s="47"/>
      <c r="I18" s="47"/>
      <c r="J18" s="47"/>
      <c r="K18" s="47"/>
      <c r="L18" s="47"/>
      <c r="M18" s="47"/>
      <c r="N18" s="47"/>
      <c r="O18" s="2"/>
    </row>
    <row r="19" spans="1:17" x14ac:dyDescent="0.2">
      <c r="A19" s="2"/>
      <c r="B19" s="46" t="e">
        <f>INDEX('Data Entry'!$E$14:$P$14,COUNTA('Data Entry'!$E$17:$P$17))</f>
        <v>#VALUE!</v>
      </c>
      <c r="C19" s="46" t="e">
        <f>VLOOKUP(B19,$B$7:$C$18,2,FALSE)</f>
        <v>#VALUE!</v>
      </c>
      <c r="D19" s="46" t="e">
        <f>VLOOKUP(C19,$B$7:$C$18,2,FALSE)</f>
        <v>#VALUE!</v>
      </c>
      <c r="E19" s="46" t="e">
        <f t="shared" ref="E19:N19" si="2">VLOOKUP(D19,$B$7:$C$18,2,FALSE)</f>
        <v>#VALUE!</v>
      </c>
      <c r="F19" s="46" t="e">
        <f t="shared" si="2"/>
        <v>#VALUE!</v>
      </c>
      <c r="G19" s="46" t="e">
        <f t="shared" si="2"/>
        <v>#VALUE!</v>
      </c>
      <c r="H19" s="46" t="e">
        <f t="shared" si="2"/>
        <v>#VALUE!</v>
      </c>
      <c r="I19" s="46" t="e">
        <f t="shared" si="2"/>
        <v>#VALUE!</v>
      </c>
      <c r="J19" s="46" t="e">
        <f t="shared" si="2"/>
        <v>#VALUE!</v>
      </c>
      <c r="K19" s="46" t="e">
        <f t="shared" si="2"/>
        <v>#VALUE!</v>
      </c>
      <c r="L19" s="46" t="e">
        <f t="shared" si="2"/>
        <v>#VALUE!</v>
      </c>
      <c r="M19" s="46" t="e">
        <f t="shared" si="2"/>
        <v>#VALUE!</v>
      </c>
      <c r="N19" s="46" t="e">
        <f t="shared" si="2"/>
        <v>#VALUE!</v>
      </c>
      <c r="O19" s="2"/>
    </row>
    <row r="20" spans="1:17" x14ac:dyDescent="0.2">
      <c r="A20" s="2"/>
      <c r="B20" s="2"/>
      <c r="C20" s="49" t="e">
        <f>IF(OR($B$19="Jan",$B$19="Feb",$B$19="Mar",$B$19="Apr",$B$19="May",$B$19="Jun",$B$19="Jul",$B$19="Aug",$B$19="Sep",$B$19="Oct",$B$19="Nov"),Year-1,Year)</f>
        <v>#VALUE!</v>
      </c>
      <c r="D20" s="49" t="e">
        <f>IF(OR($B$19="Jan",$B$19="Feb",$B$19="Mar",$B$19="Apr",$B$19="May",$B$19="Jun",$B$19="Jul",$B$19="Aug",$B$19="Sep",$B$19="Oct"),Year-1,Year)</f>
        <v>#VALUE!</v>
      </c>
      <c r="E20" s="49" t="e">
        <f>IF(OR($B$19="Jan",$B$19="Feb",$B$19="Mar",$B$19="Apr",$B$19="May",$B$19="Jun",$B$19="Jul",$B$19="Aug",$B$19="Sep"),Year-1,Year)</f>
        <v>#VALUE!</v>
      </c>
      <c r="F20" s="49" t="e">
        <f>IF(OR($B$19="Jan",$B$19="Feb",$B$19="Mar",$B$19="Apr",$B$19="May",$B$19="Jun",$B$19="Jul",$B$19="Aug"),Year-1,Year)</f>
        <v>#VALUE!</v>
      </c>
      <c r="G20" s="49" t="e">
        <f>IF(OR($B$19="Jan",$B$19="Feb",$B$19="Mar",$B$19="Apr",$B$19="May",$B$19="Jun",$B$19="Jul"),Year-1,Year)</f>
        <v>#VALUE!</v>
      </c>
      <c r="H20" s="49" t="e">
        <f>IF(OR($B$19="Jan",$B$19="Feb",$B$19="Mar",$B$19="Apr",$B$19="May",$B$19="Jun"),Year-1,Year)</f>
        <v>#VALUE!</v>
      </c>
      <c r="I20" s="49" t="e">
        <f>IF(OR($B$19="Jan",$B$19="Feb",$B$19="Mar",$B$19="Apr",$B$19="May"),Year-1,Year)</f>
        <v>#VALUE!</v>
      </c>
      <c r="J20" s="49" t="e">
        <f>IF(OR($B$19="Jan",$B$19="Feb",$B$19="Mar",$B$19="Apr"),Year-1,Year)</f>
        <v>#VALUE!</v>
      </c>
      <c r="K20" s="49" t="e">
        <f>IF(OR($B$19="Jan",$B$19="Feb",$B$19="Mar"),Year-1,Year)</f>
        <v>#VALUE!</v>
      </c>
      <c r="L20" s="49" t="e">
        <f>IF(OR($B$19="Jan",$B$19="Feb"),Year-1,Year)</f>
        <v>#VALUE!</v>
      </c>
      <c r="M20" s="49" t="e">
        <f>IF(OR($B$19="Jan"),Year-1,Year)</f>
        <v>#VALUE!</v>
      </c>
      <c r="N20" s="49">
        <f>Year</f>
        <v>2015</v>
      </c>
      <c r="O20" s="2"/>
    </row>
    <row r="21" spans="1:17" x14ac:dyDescent="0.2">
      <c r="A21" s="2"/>
      <c r="B21" s="2"/>
      <c r="C21" s="51" t="e">
        <f t="shared" ref="C21:N21" si="3">C19&amp;" "&amp;C20</f>
        <v>#VALUE!</v>
      </c>
      <c r="D21" s="51" t="e">
        <f t="shared" si="3"/>
        <v>#VALUE!</v>
      </c>
      <c r="E21" s="51" t="e">
        <f t="shared" si="3"/>
        <v>#VALUE!</v>
      </c>
      <c r="F21" s="51" t="e">
        <f t="shared" si="3"/>
        <v>#VALUE!</v>
      </c>
      <c r="G21" s="51" t="e">
        <f t="shared" si="3"/>
        <v>#VALUE!</v>
      </c>
      <c r="H21" s="51" t="e">
        <f t="shared" si="3"/>
        <v>#VALUE!</v>
      </c>
      <c r="I21" s="51" t="e">
        <f t="shared" si="3"/>
        <v>#VALUE!</v>
      </c>
      <c r="J21" s="51" t="e">
        <f t="shared" si="3"/>
        <v>#VALUE!</v>
      </c>
      <c r="K21" s="51" t="e">
        <f t="shared" si="3"/>
        <v>#VALUE!</v>
      </c>
      <c r="L21" s="51" t="e">
        <f t="shared" si="3"/>
        <v>#VALUE!</v>
      </c>
      <c r="M21" s="51" t="e">
        <f t="shared" si="3"/>
        <v>#VALUE!</v>
      </c>
      <c r="N21" s="51" t="e">
        <f t="shared" si="3"/>
        <v>#VALUE!</v>
      </c>
      <c r="P21" s="1" t="s">
        <v>19</v>
      </c>
      <c r="Q21" s="1" t="s">
        <v>20</v>
      </c>
    </row>
    <row r="22" spans="1:17" x14ac:dyDescent="0.2">
      <c r="B22" s="128" t="s">
        <v>5</v>
      </c>
      <c r="C22" s="127" t="e">
        <f>HLOOKUP(CONCATENATE($C$19,$C$20),$C$33:$Z$39,MATCH($B22,$B$33:$B$39,0),FALSE)</f>
        <v>#VALUE!</v>
      </c>
      <c r="D22" s="127" t="e">
        <f t="shared" ref="D22:D27" si="4">HLOOKUP(CONCATENATE($D$19,$D$20),$C$33:$Z$39,MATCH($B22,$B$33:$B$39,0),FALSE)</f>
        <v>#VALUE!</v>
      </c>
      <c r="E22" s="127" t="e">
        <f t="shared" ref="E22:E27" si="5">HLOOKUP(CONCATENATE($E$19,$E$20),$C$33:$Z$39,MATCH($B22,$B$33:$B$39,0),FALSE)</f>
        <v>#VALUE!</v>
      </c>
      <c r="F22" s="127" t="e">
        <f t="shared" ref="F22:F27" si="6">HLOOKUP(CONCATENATE($F$19,$F$20),$C$33:$Z$39,MATCH($B22,$B$33:$B$39,0),FALSE)</f>
        <v>#VALUE!</v>
      </c>
      <c r="G22" s="127" t="e">
        <f t="shared" ref="G22:G27" si="7">HLOOKUP(CONCATENATE($G$19,$G$20),$C$33:$Z$39,MATCH($B22,$B$33:$B$39,0),FALSE)</f>
        <v>#VALUE!</v>
      </c>
      <c r="H22" s="127" t="e">
        <f t="shared" ref="H22:H27" si="8">HLOOKUP(CONCATENATE($H$19,$H$20),$C$33:$Z$39,MATCH($B22,$B$33:$B$39,0),FALSE)</f>
        <v>#VALUE!</v>
      </c>
      <c r="I22" s="127" t="e">
        <f t="shared" ref="I22:I27" si="9">HLOOKUP(CONCATENATE($I$19,$I$20),$C$33:$Z$39,MATCH($B22,$B$33:$B$39,0),FALSE)</f>
        <v>#VALUE!</v>
      </c>
      <c r="J22" s="127" t="e">
        <f t="shared" ref="J22:J27" si="10">HLOOKUP(CONCATENATE($J$19,$J$20),$C$33:$Z$39,MATCH($B22,$B$33:$B$39,0),FALSE)</f>
        <v>#VALUE!</v>
      </c>
      <c r="K22" s="127" t="e">
        <f t="shared" ref="K22:K27" si="11">HLOOKUP(CONCATENATE($K$19,$K$20),$C$33:$Z$39,MATCH($B22,$B$33:$B$39,0),FALSE)</f>
        <v>#VALUE!</v>
      </c>
      <c r="L22" s="127" t="e">
        <f t="shared" ref="L22:L27" si="12">HLOOKUP(CONCATENATE($L$19,$L$20),$C$33:$Z$39,MATCH($B22,$B$33:$B$39,0),FALSE)</f>
        <v>#VALUE!</v>
      </c>
      <c r="M22" s="127" t="e">
        <f t="shared" ref="M22:M27" si="13">HLOOKUP(CONCATENATE($M$19,$M$20),$C$33:$Z$39,MATCH($B22,$B$33:$B$39,0),FALSE)</f>
        <v>#VALUE!</v>
      </c>
      <c r="N22" s="127" t="e">
        <f t="shared" ref="N22:N27" si="14">HLOOKUP(CONCATENATE($N$19,$N$20),$C$33:$Z$39,MATCH($B22,$B$33:$B$39,0),FALSE)</f>
        <v>#VALUE!</v>
      </c>
      <c r="O22" s="2"/>
      <c r="P22" s="127" t="e">
        <f>AVERAGE(I22:N22)</f>
        <v>#VALUE!</v>
      </c>
      <c r="Q22" s="127" t="e">
        <f>AVERAGE(C22:N22)</f>
        <v>#VALUE!</v>
      </c>
    </row>
    <row r="23" spans="1:17" x14ac:dyDescent="0.2">
      <c r="B23" s="128" t="s">
        <v>1</v>
      </c>
      <c r="C23" s="127" t="e">
        <f t="shared" ref="C23:C27" si="15">HLOOKUP(CONCATENATE($C$19,$C$20),$C$33:$Z$39,MATCH($B23,$B$33:$B$39,0),FALSE)</f>
        <v>#VALUE!</v>
      </c>
      <c r="D23" s="127" t="e">
        <f t="shared" si="4"/>
        <v>#VALUE!</v>
      </c>
      <c r="E23" s="127" t="e">
        <f t="shared" si="5"/>
        <v>#VALUE!</v>
      </c>
      <c r="F23" s="127" t="e">
        <f t="shared" si="6"/>
        <v>#VALUE!</v>
      </c>
      <c r="G23" s="127" t="e">
        <f t="shared" si="7"/>
        <v>#VALUE!</v>
      </c>
      <c r="H23" s="127" t="e">
        <f t="shared" si="8"/>
        <v>#VALUE!</v>
      </c>
      <c r="I23" s="127" t="e">
        <f t="shared" si="9"/>
        <v>#VALUE!</v>
      </c>
      <c r="J23" s="127" t="e">
        <f t="shared" si="10"/>
        <v>#VALUE!</v>
      </c>
      <c r="K23" s="127" t="e">
        <f t="shared" si="11"/>
        <v>#VALUE!</v>
      </c>
      <c r="L23" s="127" t="e">
        <f t="shared" si="12"/>
        <v>#VALUE!</v>
      </c>
      <c r="M23" s="127" t="e">
        <f t="shared" si="13"/>
        <v>#VALUE!</v>
      </c>
      <c r="N23" s="127" t="e">
        <f t="shared" si="14"/>
        <v>#VALUE!</v>
      </c>
      <c r="O23" s="2"/>
      <c r="P23" s="127" t="e">
        <f t="shared" ref="P23:P31" si="16">AVERAGE(I23:N23)</f>
        <v>#VALUE!</v>
      </c>
      <c r="Q23" s="127" t="e">
        <f t="shared" ref="Q23:Q31" si="17">AVERAGE(C23:N23)</f>
        <v>#VALUE!</v>
      </c>
    </row>
    <row r="24" spans="1:17" x14ac:dyDescent="0.2">
      <c r="B24" s="124" t="s">
        <v>51</v>
      </c>
      <c r="C24" s="127" t="e">
        <f t="shared" si="15"/>
        <v>#VALUE!</v>
      </c>
      <c r="D24" s="127" t="e">
        <f t="shared" si="4"/>
        <v>#VALUE!</v>
      </c>
      <c r="E24" s="127" t="e">
        <f t="shared" si="5"/>
        <v>#VALUE!</v>
      </c>
      <c r="F24" s="127" t="e">
        <f t="shared" si="6"/>
        <v>#VALUE!</v>
      </c>
      <c r="G24" s="127" t="e">
        <f t="shared" si="7"/>
        <v>#VALUE!</v>
      </c>
      <c r="H24" s="127" t="e">
        <f t="shared" si="8"/>
        <v>#VALUE!</v>
      </c>
      <c r="I24" s="127" t="e">
        <f t="shared" si="9"/>
        <v>#VALUE!</v>
      </c>
      <c r="J24" s="127" t="e">
        <f t="shared" si="10"/>
        <v>#VALUE!</v>
      </c>
      <c r="K24" s="127" t="e">
        <f t="shared" si="11"/>
        <v>#VALUE!</v>
      </c>
      <c r="L24" s="127" t="e">
        <f t="shared" si="12"/>
        <v>#VALUE!</v>
      </c>
      <c r="M24" s="127" t="e">
        <f t="shared" si="13"/>
        <v>#VALUE!</v>
      </c>
      <c r="N24" s="127" t="e">
        <f t="shared" si="14"/>
        <v>#VALUE!</v>
      </c>
      <c r="O24" s="2"/>
      <c r="P24" s="127" t="e">
        <f t="shared" si="16"/>
        <v>#VALUE!</v>
      </c>
      <c r="Q24" s="127" t="e">
        <f t="shared" si="17"/>
        <v>#VALUE!</v>
      </c>
    </row>
    <row r="25" spans="1:17" x14ac:dyDescent="0.2">
      <c r="B25" s="52" t="s">
        <v>52</v>
      </c>
      <c r="C25" s="127" t="e">
        <f t="shared" si="15"/>
        <v>#VALUE!</v>
      </c>
      <c r="D25" s="127" t="e">
        <f t="shared" si="4"/>
        <v>#VALUE!</v>
      </c>
      <c r="E25" s="127" t="e">
        <f t="shared" si="5"/>
        <v>#VALUE!</v>
      </c>
      <c r="F25" s="127" t="e">
        <f t="shared" si="6"/>
        <v>#VALUE!</v>
      </c>
      <c r="G25" s="127" t="e">
        <f t="shared" si="7"/>
        <v>#VALUE!</v>
      </c>
      <c r="H25" s="127" t="e">
        <f t="shared" si="8"/>
        <v>#VALUE!</v>
      </c>
      <c r="I25" s="127" t="e">
        <f t="shared" si="9"/>
        <v>#VALUE!</v>
      </c>
      <c r="J25" s="127" t="e">
        <f t="shared" si="10"/>
        <v>#VALUE!</v>
      </c>
      <c r="K25" s="127" t="e">
        <f t="shared" si="11"/>
        <v>#VALUE!</v>
      </c>
      <c r="L25" s="127" t="e">
        <f t="shared" si="12"/>
        <v>#VALUE!</v>
      </c>
      <c r="M25" s="127" t="e">
        <f t="shared" si="13"/>
        <v>#VALUE!</v>
      </c>
      <c r="N25" s="127" t="e">
        <f t="shared" si="14"/>
        <v>#VALUE!</v>
      </c>
      <c r="O25" s="2"/>
      <c r="P25" s="127" t="e">
        <f t="shared" si="16"/>
        <v>#VALUE!</v>
      </c>
      <c r="Q25" s="127" t="e">
        <f t="shared" si="17"/>
        <v>#VALUE!</v>
      </c>
    </row>
    <row r="26" spans="1:17" x14ac:dyDescent="0.2">
      <c r="B26" s="42" t="s">
        <v>54</v>
      </c>
      <c r="C26" s="127" t="e">
        <f t="shared" si="15"/>
        <v>#VALUE!</v>
      </c>
      <c r="D26" s="127" t="e">
        <f t="shared" si="4"/>
        <v>#VALUE!</v>
      </c>
      <c r="E26" s="127" t="e">
        <f t="shared" si="5"/>
        <v>#VALUE!</v>
      </c>
      <c r="F26" s="127" t="e">
        <f t="shared" si="6"/>
        <v>#VALUE!</v>
      </c>
      <c r="G26" s="127" t="e">
        <f t="shared" si="7"/>
        <v>#VALUE!</v>
      </c>
      <c r="H26" s="127" t="e">
        <f t="shared" si="8"/>
        <v>#VALUE!</v>
      </c>
      <c r="I26" s="127" t="e">
        <f t="shared" si="9"/>
        <v>#VALUE!</v>
      </c>
      <c r="J26" s="127" t="e">
        <f t="shared" si="10"/>
        <v>#VALUE!</v>
      </c>
      <c r="K26" s="127" t="e">
        <f t="shared" si="11"/>
        <v>#VALUE!</v>
      </c>
      <c r="L26" s="127" t="e">
        <f t="shared" si="12"/>
        <v>#VALUE!</v>
      </c>
      <c r="M26" s="127" t="e">
        <f t="shared" si="13"/>
        <v>#VALUE!</v>
      </c>
      <c r="N26" s="127" t="e">
        <f t="shared" si="14"/>
        <v>#VALUE!</v>
      </c>
      <c r="O26" s="2"/>
      <c r="P26" s="127" t="e">
        <f t="shared" si="16"/>
        <v>#VALUE!</v>
      </c>
      <c r="Q26" s="127" t="e">
        <f t="shared" si="17"/>
        <v>#VALUE!</v>
      </c>
    </row>
    <row r="27" spans="1:17" x14ac:dyDescent="0.2">
      <c r="B27" s="52" t="s">
        <v>34</v>
      </c>
      <c r="C27" s="127" t="e">
        <f t="shared" si="15"/>
        <v>#VALUE!</v>
      </c>
      <c r="D27" s="127" t="e">
        <f t="shared" si="4"/>
        <v>#VALUE!</v>
      </c>
      <c r="E27" s="127" t="e">
        <f t="shared" si="5"/>
        <v>#VALUE!</v>
      </c>
      <c r="F27" s="127" t="e">
        <f t="shared" si="6"/>
        <v>#VALUE!</v>
      </c>
      <c r="G27" s="127" t="e">
        <f t="shared" si="7"/>
        <v>#VALUE!</v>
      </c>
      <c r="H27" s="127" t="e">
        <f t="shared" si="8"/>
        <v>#VALUE!</v>
      </c>
      <c r="I27" s="127" t="e">
        <f t="shared" si="9"/>
        <v>#VALUE!</v>
      </c>
      <c r="J27" s="127" t="e">
        <f t="shared" si="10"/>
        <v>#VALUE!</v>
      </c>
      <c r="K27" s="127" t="e">
        <f t="shared" si="11"/>
        <v>#VALUE!</v>
      </c>
      <c r="L27" s="127" t="e">
        <f t="shared" si="12"/>
        <v>#VALUE!</v>
      </c>
      <c r="M27" s="127" t="e">
        <f t="shared" si="13"/>
        <v>#VALUE!</v>
      </c>
      <c r="N27" s="127" t="e">
        <f t="shared" si="14"/>
        <v>#VALUE!</v>
      </c>
      <c r="O27" s="2"/>
      <c r="P27" s="127" t="e">
        <f t="shared" si="16"/>
        <v>#VALUE!</v>
      </c>
      <c r="Q27" s="127" t="e">
        <f t="shared" si="17"/>
        <v>#VALUE!</v>
      </c>
    </row>
    <row r="29" spans="1:17" x14ac:dyDescent="0.2">
      <c r="B29" s="52" t="s">
        <v>39</v>
      </c>
      <c r="C29" s="50" t="e">
        <f t="shared" ref="C29:N29" si="18">C25/C24</f>
        <v>#VALUE!</v>
      </c>
      <c r="D29" s="50" t="e">
        <f t="shared" si="18"/>
        <v>#VALUE!</v>
      </c>
      <c r="E29" s="50" t="e">
        <f t="shared" si="18"/>
        <v>#VALUE!</v>
      </c>
      <c r="F29" s="50" t="e">
        <f t="shared" si="18"/>
        <v>#VALUE!</v>
      </c>
      <c r="G29" s="50" t="e">
        <f t="shared" si="18"/>
        <v>#VALUE!</v>
      </c>
      <c r="H29" s="50" t="e">
        <f t="shared" si="18"/>
        <v>#VALUE!</v>
      </c>
      <c r="I29" s="50" t="e">
        <f t="shared" si="18"/>
        <v>#VALUE!</v>
      </c>
      <c r="J29" s="50" t="e">
        <f t="shared" si="18"/>
        <v>#VALUE!</v>
      </c>
      <c r="K29" s="50" t="e">
        <f t="shared" si="18"/>
        <v>#VALUE!</v>
      </c>
      <c r="L29" s="50" t="e">
        <f t="shared" si="18"/>
        <v>#VALUE!</v>
      </c>
      <c r="M29" s="50" t="e">
        <f t="shared" si="18"/>
        <v>#VALUE!</v>
      </c>
      <c r="N29" s="50" t="e">
        <f t="shared" si="18"/>
        <v>#VALUE!</v>
      </c>
      <c r="P29" s="50" t="e">
        <f t="shared" si="16"/>
        <v>#VALUE!</v>
      </c>
      <c r="Q29" s="50" t="e">
        <f t="shared" si="17"/>
        <v>#VALUE!</v>
      </c>
    </row>
    <row r="30" spans="1:17" x14ac:dyDescent="0.2">
      <c r="B30" s="52" t="s">
        <v>53</v>
      </c>
      <c r="C30" s="50" t="e">
        <f>C26/C24</f>
        <v>#VALUE!</v>
      </c>
      <c r="D30" s="50" t="e">
        <f t="shared" ref="D30:N30" si="19">D26/D24</f>
        <v>#VALUE!</v>
      </c>
      <c r="E30" s="50" t="e">
        <f t="shared" si="19"/>
        <v>#VALUE!</v>
      </c>
      <c r="F30" s="50" t="e">
        <f t="shared" si="19"/>
        <v>#VALUE!</v>
      </c>
      <c r="G30" s="50" t="e">
        <f t="shared" si="19"/>
        <v>#VALUE!</v>
      </c>
      <c r="H30" s="50" t="e">
        <f t="shared" si="19"/>
        <v>#VALUE!</v>
      </c>
      <c r="I30" s="50" t="e">
        <f t="shared" si="19"/>
        <v>#VALUE!</v>
      </c>
      <c r="J30" s="50" t="e">
        <f t="shared" si="19"/>
        <v>#VALUE!</v>
      </c>
      <c r="K30" s="50" t="e">
        <f t="shared" si="19"/>
        <v>#VALUE!</v>
      </c>
      <c r="L30" s="50" t="e">
        <f t="shared" si="19"/>
        <v>#VALUE!</v>
      </c>
      <c r="M30" s="50" t="e">
        <f t="shared" si="19"/>
        <v>#VALUE!</v>
      </c>
      <c r="N30" s="50" t="e">
        <f t="shared" si="19"/>
        <v>#VALUE!</v>
      </c>
      <c r="P30" s="50" t="e">
        <f t="shared" si="16"/>
        <v>#VALUE!</v>
      </c>
      <c r="Q30" s="50" t="e">
        <f t="shared" si="17"/>
        <v>#VALUE!</v>
      </c>
    </row>
    <row r="31" spans="1:17" x14ac:dyDescent="0.2">
      <c r="B31" s="52" t="s">
        <v>40</v>
      </c>
      <c r="C31" s="50" t="e">
        <f t="shared" ref="C31:N31" si="20">C27/C24</f>
        <v>#VALUE!</v>
      </c>
      <c r="D31" s="50" t="e">
        <f t="shared" si="20"/>
        <v>#VALUE!</v>
      </c>
      <c r="E31" s="50" t="e">
        <f t="shared" si="20"/>
        <v>#VALUE!</v>
      </c>
      <c r="F31" s="50" t="e">
        <f t="shared" si="20"/>
        <v>#VALUE!</v>
      </c>
      <c r="G31" s="50" t="e">
        <f t="shared" si="20"/>
        <v>#VALUE!</v>
      </c>
      <c r="H31" s="50" t="e">
        <f t="shared" si="20"/>
        <v>#VALUE!</v>
      </c>
      <c r="I31" s="50" t="e">
        <f t="shared" si="20"/>
        <v>#VALUE!</v>
      </c>
      <c r="J31" s="50" t="e">
        <f t="shared" si="20"/>
        <v>#VALUE!</v>
      </c>
      <c r="K31" s="50" t="e">
        <f t="shared" si="20"/>
        <v>#VALUE!</v>
      </c>
      <c r="L31" s="50" t="e">
        <f t="shared" si="20"/>
        <v>#VALUE!</v>
      </c>
      <c r="M31" s="50" t="e">
        <f t="shared" si="20"/>
        <v>#VALUE!</v>
      </c>
      <c r="N31" s="50" t="e">
        <f t="shared" si="20"/>
        <v>#VALUE!</v>
      </c>
      <c r="P31" s="50" t="e">
        <f t="shared" si="16"/>
        <v>#VALUE!</v>
      </c>
      <c r="Q31" s="50" t="e">
        <f t="shared" si="17"/>
        <v>#VALUE!</v>
      </c>
    </row>
    <row r="32" spans="1:17" x14ac:dyDescent="0.2">
      <c r="A32" s="39"/>
    </row>
    <row r="33" spans="2:26" x14ac:dyDescent="0.2">
      <c r="B33" s="2"/>
      <c r="C33" s="125" t="str">
        <f>"Jan"&amp;Year-1</f>
        <v>Jan2014</v>
      </c>
      <c r="D33" s="125" t="str">
        <f>"Feb"&amp;Year-1</f>
        <v>Feb2014</v>
      </c>
      <c r="E33" s="125" t="str">
        <f>"Mar"&amp;Year-1</f>
        <v>Mar2014</v>
      </c>
      <c r="F33" s="125" t="str">
        <f>"Apr"&amp;Year-1</f>
        <v>Apr2014</v>
      </c>
      <c r="G33" s="125" t="str">
        <f>"May"&amp;Year-1</f>
        <v>May2014</v>
      </c>
      <c r="H33" s="125" t="str">
        <f>"Jun"&amp;Year-1</f>
        <v>Jun2014</v>
      </c>
      <c r="I33" s="125" t="str">
        <f>"Jul"&amp;Year-1</f>
        <v>Jul2014</v>
      </c>
      <c r="J33" s="125" t="str">
        <f>"Aug"&amp;Year-1</f>
        <v>Aug2014</v>
      </c>
      <c r="K33" s="125" t="str">
        <f>"Sep"&amp;Year-1</f>
        <v>Sep2014</v>
      </c>
      <c r="L33" s="125" t="str">
        <f>"Oct"&amp;Year-1</f>
        <v>Oct2014</v>
      </c>
      <c r="M33" s="125" t="str">
        <f>"Nov"&amp;Year-1</f>
        <v>Nov2014</v>
      </c>
      <c r="N33" s="125" t="str">
        <f>"Dec"&amp;Year-1</f>
        <v>Dec2014</v>
      </c>
      <c r="O33" s="125" t="str">
        <f>"Jan"&amp;Year</f>
        <v>Jan2015</v>
      </c>
      <c r="P33" s="125" t="str">
        <f>"Feb"&amp;Year</f>
        <v>Feb2015</v>
      </c>
      <c r="Q33" s="125" t="str">
        <f>"Mar"&amp;Year</f>
        <v>Mar2015</v>
      </c>
      <c r="R33" s="125" t="str">
        <f>"Apr"&amp;Year</f>
        <v>Apr2015</v>
      </c>
      <c r="S33" s="125" t="str">
        <f>"May"&amp;Year</f>
        <v>May2015</v>
      </c>
      <c r="T33" s="125" t="str">
        <f>"Jun"&amp;Year</f>
        <v>Jun2015</v>
      </c>
      <c r="U33" s="125" t="str">
        <f>"Jul"&amp;Year</f>
        <v>Jul2015</v>
      </c>
      <c r="V33" s="125" t="str">
        <f>"Aug"&amp;Year</f>
        <v>Aug2015</v>
      </c>
      <c r="W33" s="125" t="str">
        <f>"Sep"&amp;Year</f>
        <v>Sep2015</v>
      </c>
      <c r="X33" s="125" t="str">
        <f>"Oct"&amp;Year</f>
        <v>Oct2015</v>
      </c>
      <c r="Y33" s="125" t="str">
        <f>"Nov"&amp;Year</f>
        <v>Nov2015</v>
      </c>
      <c r="Z33" s="126" t="str">
        <f>"Dec"&amp;Year</f>
        <v>Dec2015</v>
      </c>
    </row>
    <row r="34" spans="2:26" x14ac:dyDescent="0.2">
      <c r="B34" s="128" t="s">
        <v>5</v>
      </c>
      <c r="C34" s="127">
        <f>'Data Entry'!E51</f>
        <v>0</v>
      </c>
      <c r="D34" s="127">
        <f>'Data Entry'!F51</f>
        <v>0</v>
      </c>
      <c r="E34" s="127">
        <f>'Data Entry'!G51</f>
        <v>0</v>
      </c>
      <c r="F34" s="127">
        <f>'Data Entry'!H51</f>
        <v>0</v>
      </c>
      <c r="G34" s="127">
        <f>'Data Entry'!I51</f>
        <v>0</v>
      </c>
      <c r="H34" s="127">
        <f>'Data Entry'!J51</f>
        <v>0</v>
      </c>
      <c r="I34" s="127">
        <f>'Data Entry'!K51</f>
        <v>0</v>
      </c>
      <c r="J34" s="127">
        <f>'Data Entry'!L51</f>
        <v>0</v>
      </c>
      <c r="K34" s="127">
        <f>'Data Entry'!M51</f>
        <v>0</v>
      </c>
      <c r="L34" s="127">
        <f>'Data Entry'!N51</f>
        <v>0</v>
      </c>
      <c r="M34" s="127">
        <f>'Data Entry'!O51</f>
        <v>0</v>
      </c>
      <c r="N34" s="127">
        <f>'Data Entry'!P51</f>
        <v>0</v>
      </c>
      <c r="O34" s="127">
        <f>'Data Entry'!E20</f>
        <v>0</v>
      </c>
      <c r="P34" s="127">
        <f>'Data Entry'!F20</f>
        <v>0</v>
      </c>
      <c r="Q34" s="127">
        <f>'Data Entry'!G20</f>
        <v>0</v>
      </c>
      <c r="R34" s="127">
        <f>'Data Entry'!H20</f>
        <v>0</v>
      </c>
      <c r="S34" s="127">
        <f>'Data Entry'!I20</f>
        <v>0</v>
      </c>
      <c r="T34" s="127">
        <f>'Data Entry'!J20</f>
        <v>0</v>
      </c>
      <c r="U34" s="127">
        <f>'Data Entry'!K20</f>
        <v>0</v>
      </c>
      <c r="V34" s="127">
        <f>'Data Entry'!L20</f>
        <v>0</v>
      </c>
      <c r="W34" s="127">
        <f>'Data Entry'!M20</f>
        <v>0</v>
      </c>
      <c r="X34" s="127">
        <f>'Data Entry'!N20</f>
        <v>0</v>
      </c>
      <c r="Y34" s="127">
        <f>'Data Entry'!O20</f>
        <v>0</v>
      </c>
      <c r="Z34" s="127">
        <f>'Data Entry'!P20</f>
        <v>0</v>
      </c>
    </row>
    <row r="35" spans="2:26" x14ac:dyDescent="0.2">
      <c r="B35" s="128" t="s">
        <v>1</v>
      </c>
      <c r="C35" s="127">
        <f>'Data Entry'!E53</f>
        <v>0</v>
      </c>
      <c r="D35" s="127">
        <f>'Data Entry'!F53</f>
        <v>0</v>
      </c>
      <c r="E35" s="127">
        <f>'Data Entry'!G53</f>
        <v>0</v>
      </c>
      <c r="F35" s="127">
        <f>'Data Entry'!H53</f>
        <v>0</v>
      </c>
      <c r="G35" s="127">
        <f>'Data Entry'!I53</f>
        <v>0</v>
      </c>
      <c r="H35" s="127">
        <f>'Data Entry'!J53</f>
        <v>0</v>
      </c>
      <c r="I35" s="127">
        <f>'Data Entry'!K53</f>
        <v>0</v>
      </c>
      <c r="J35" s="127">
        <f>'Data Entry'!L53</f>
        <v>0</v>
      </c>
      <c r="K35" s="127">
        <f>'Data Entry'!M53</f>
        <v>0</v>
      </c>
      <c r="L35" s="127">
        <f>'Data Entry'!N53</f>
        <v>0</v>
      </c>
      <c r="M35" s="127">
        <f>'Data Entry'!O53</f>
        <v>0</v>
      </c>
      <c r="N35" s="127">
        <f>'Data Entry'!P53</f>
        <v>0</v>
      </c>
      <c r="O35" s="127">
        <f>'Data Entry'!E22</f>
        <v>0</v>
      </c>
      <c r="P35" s="127">
        <f>'Data Entry'!F22</f>
        <v>0</v>
      </c>
      <c r="Q35" s="127">
        <f>'Data Entry'!G22</f>
        <v>0</v>
      </c>
      <c r="R35" s="127">
        <f>'Data Entry'!H22</f>
        <v>0</v>
      </c>
      <c r="S35" s="127">
        <f>'Data Entry'!I22</f>
        <v>0</v>
      </c>
      <c r="T35" s="127">
        <f>'Data Entry'!J22</f>
        <v>0</v>
      </c>
      <c r="U35" s="127">
        <f>'Data Entry'!K22</f>
        <v>0</v>
      </c>
      <c r="V35" s="127">
        <f>'Data Entry'!L22</f>
        <v>0</v>
      </c>
      <c r="W35" s="127">
        <f>'Data Entry'!M22</f>
        <v>0</v>
      </c>
      <c r="X35" s="127">
        <f>'Data Entry'!N22</f>
        <v>0</v>
      </c>
      <c r="Y35" s="127">
        <f>'Data Entry'!O22</f>
        <v>0</v>
      </c>
      <c r="Z35" s="127">
        <f>'Data Entry'!P22</f>
        <v>0</v>
      </c>
    </row>
    <row r="36" spans="2:26" x14ac:dyDescent="0.2">
      <c r="B36" s="124" t="s">
        <v>51</v>
      </c>
      <c r="C36" s="127">
        <f>'Data Entry'!E55</f>
        <v>0</v>
      </c>
      <c r="D36" s="127">
        <f>'Data Entry'!F55</f>
        <v>0</v>
      </c>
      <c r="E36" s="127">
        <f>'Data Entry'!G55</f>
        <v>0</v>
      </c>
      <c r="F36" s="127">
        <f>'Data Entry'!H55</f>
        <v>0</v>
      </c>
      <c r="G36" s="127">
        <f>'Data Entry'!I55</f>
        <v>0</v>
      </c>
      <c r="H36" s="127">
        <f>'Data Entry'!J55</f>
        <v>0</v>
      </c>
      <c r="I36" s="127">
        <f>'Data Entry'!K55</f>
        <v>0</v>
      </c>
      <c r="J36" s="127">
        <f>'Data Entry'!L55</f>
        <v>0</v>
      </c>
      <c r="K36" s="127">
        <f>'Data Entry'!M55</f>
        <v>0</v>
      </c>
      <c r="L36" s="127">
        <f>'Data Entry'!N55</f>
        <v>0</v>
      </c>
      <c r="M36" s="127">
        <f>'Data Entry'!O55</f>
        <v>0</v>
      </c>
      <c r="N36" s="127">
        <f>'Data Entry'!P55</f>
        <v>0</v>
      </c>
      <c r="O36" s="127">
        <f>'Data Entry'!E24</f>
        <v>0</v>
      </c>
      <c r="P36" s="127">
        <f>'Data Entry'!F24</f>
        <v>0</v>
      </c>
      <c r="Q36" s="127">
        <f>'Data Entry'!G24</f>
        <v>0</v>
      </c>
      <c r="R36" s="127">
        <f>'Data Entry'!H24</f>
        <v>0</v>
      </c>
      <c r="S36" s="127">
        <f>'Data Entry'!I24</f>
        <v>0</v>
      </c>
      <c r="T36" s="127">
        <f>'Data Entry'!J24</f>
        <v>0</v>
      </c>
      <c r="U36" s="127">
        <f>'Data Entry'!K24</f>
        <v>0</v>
      </c>
      <c r="V36" s="127">
        <f>'Data Entry'!L24</f>
        <v>0</v>
      </c>
      <c r="W36" s="127">
        <f>'Data Entry'!M24</f>
        <v>0</v>
      </c>
      <c r="X36" s="127">
        <f>'Data Entry'!N24</f>
        <v>0</v>
      </c>
      <c r="Y36" s="127">
        <f>'Data Entry'!O24</f>
        <v>0</v>
      </c>
      <c r="Z36" s="127">
        <f>'Data Entry'!P24</f>
        <v>0</v>
      </c>
    </row>
    <row r="37" spans="2:26" x14ac:dyDescent="0.2">
      <c r="B37" s="52" t="s">
        <v>52</v>
      </c>
      <c r="C37" s="127">
        <f>'Data Entry'!E58</f>
        <v>0</v>
      </c>
      <c r="D37" s="127">
        <f>'Data Entry'!F58</f>
        <v>0</v>
      </c>
      <c r="E37" s="127">
        <f>'Data Entry'!G58</f>
        <v>0</v>
      </c>
      <c r="F37" s="127">
        <f>'Data Entry'!H58</f>
        <v>0</v>
      </c>
      <c r="G37" s="127">
        <f>'Data Entry'!I58</f>
        <v>0</v>
      </c>
      <c r="H37" s="127">
        <f>'Data Entry'!J58</f>
        <v>0</v>
      </c>
      <c r="I37" s="127">
        <f>'Data Entry'!K58</f>
        <v>0</v>
      </c>
      <c r="J37" s="127">
        <f>'Data Entry'!L58</f>
        <v>0</v>
      </c>
      <c r="K37" s="127">
        <f>'Data Entry'!M58</f>
        <v>0</v>
      </c>
      <c r="L37" s="127">
        <f>'Data Entry'!N58</f>
        <v>0</v>
      </c>
      <c r="M37" s="127">
        <f>'Data Entry'!O58</f>
        <v>0</v>
      </c>
      <c r="N37" s="127">
        <f>'Data Entry'!P58</f>
        <v>0</v>
      </c>
      <c r="O37" s="127">
        <f>'Data Entry'!E27</f>
        <v>0</v>
      </c>
      <c r="P37" s="127">
        <f>'Data Entry'!F27</f>
        <v>0</v>
      </c>
      <c r="Q37" s="127">
        <f>'Data Entry'!G27</f>
        <v>0</v>
      </c>
      <c r="R37" s="127">
        <f>'Data Entry'!H27</f>
        <v>0</v>
      </c>
      <c r="S37" s="127">
        <f>'Data Entry'!I27</f>
        <v>0</v>
      </c>
      <c r="T37" s="127">
        <f>'Data Entry'!J27</f>
        <v>0</v>
      </c>
      <c r="U37" s="127">
        <f>'Data Entry'!K27</f>
        <v>0</v>
      </c>
      <c r="V37" s="127">
        <f>'Data Entry'!L27</f>
        <v>0</v>
      </c>
      <c r="W37" s="127">
        <f>'Data Entry'!M27</f>
        <v>0</v>
      </c>
      <c r="X37" s="127">
        <f>'Data Entry'!N27</f>
        <v>0</v>
      </c>
      <c r="Y37" s="127">
        <f>'Data Entry'!O27</f>
        <v>0</v>
      </c>
      <c r="Z37" s="127">
        <f>'Data Entry'!P27</f>
        <v>0</v>
      </c>
    </row>
    <row r="38" spans="2:26" x14ac:dyDescent="0.2">
      <c r="B38" s="42" t="s">
        <v>54</v>
      </c>
      <c r="C38" s="127">
        <f>'Data Entry'!E61</f>
        <v>0</v>
      </c>
      <c r="D38" s="127">
        <f>'Data Entry'!F61</f>
        <v>0</v>
      </c>
      <c r="E38" s="127">
        <f>'Data Entry'!G61</f>
        <v>0</v>
      </c>
      <c r="F38" s="127">
        <f>'Data Entry'!H61</f>
        <v>0</v>
      </c>
      <c r="G38" s="127">
        <f>'Data Entry'!I61</f>
        <v>0</v>
      </c>
      <c r="H38" s="127">
        <f>'Data Entry'!J61</f>
        <v>0</v>
      </c>
      <c r="I38" s="127">
        <f>'Data Entry'!K61</f>
        <v>0</v>
      </c>
      <c r="J38" s="127">
        <f>'Data Entry'!L61</f>
        <v>0</v>
      </c>
      <c r="K38" s="127">
        <f>'Data Entry'!M61</f>
        <v>0</v>
      </c>
      <c r="L38" s="127">
        <f>'Data Entry'!N61</f>
        <v>0</v>
      </c>
      <c r="M38" s="127">
        <f>'Data Entry'!O61</f>
        <v>0</v>
      </c>
      <c r="N38" s="127">
        <f>'Data Entry'!P61</f>
        <v>0</v>
      </c>
      <c r="O38" s="127">
        <f>'Data Entry'!E30</f>
        <v>0</v>
      </c>
      <c r="P38" s="127">
        <f>'Data Entry'!F30</f>
        <v>0</v>
      </c>
      <c r="Q38" s="127">
        <f>'Data Entry'!G30</f>
        <v>0</v>
      </c>
      <c r="R38" s="127">
        <f>'Data Entry'!H30</f>
        <v>0</v>
      </c>
      <c r="S38" s="127">
        <f>'Data Entry'!I30</f>
        <v>0</v>
      </c>
      <c r="T38" s="127">
        <f>'Data Entry'!J30</f>
        <v>0</v>
      </c>
      <c r="U38" s="127">
        <f>'Data Entry'!K30</f>
        <v>0</v>
      </c>
      <c r="V38" s="127">
        <f>'Data Entry'!L30</f>
        <v>0</v>
      </c>
      <c r="W38" s="127">
        <f>'Data Entry'!M30</f>
        <v>0</v>
      </c>
      <c r="X38" s="127">
        <f>'Data Entry'!N30</f>
        <v>0</v>
      </c>
      <c r="Y38" s="127">
        <f>'Data Entry'!O30</f>
        <v>0</v>
      </c>
      <c r="Z38" s="127">
        <f>'Data Entry'!P30</f>
        <v>0</v>
      </c>
    </row>
    <row r="39" spans="2:26" x14ac:dyDescent="0.2">
      <c r="B39" s="52" t="s">
        <v>34</v>
      </c>
      <c r="C39" s="127">
        <f>'Data Entry'!E69</f>
        <v>0</v>
      </c>
      <c r="D39" s="127">
        <f>'Data Entry'!F69</f>
        <v>0</v>
      </c>
      <c r="E39" s="127">
        <f>'Data Entry'!G69</f>
        <v>0</v>
      </c>
      <c r="F39" s="127">
        <f>'Data Entry'!H69</f>
        <v>0</v>
      </c>
      <c r="G39" s="127">
        <f>'Data Entry'!I69</f>
        <v>0</v>
      </c>
      <c r="H39" s="127">
        <f>'Data Entry'!J69</f>
        <v>0</v>
      </c>
      <c r="I39" s="127">
        <f>'Data Entry'!K69</f>
        <v>0</v>
      </c>
      <c r="J39" s="127">
        <f>'Data Entry'!L69</f>
        <v>0</v>
      </c>
      <c r="K39" s="127">
        <f>'Data Entry'!M69</f>
        <v>0</v>
      </c>
      <c r="L39" s="127">
        <f>'Data Entry'!N69</f>
        <v>0</v>
      </c>
      <c r="M39" s="127">
        <f>'Data Entry'!O69</f>
        <v>0</v>
      </c>
      <c r="N39" s="127">
        <f>'Data Entry'!P69</f>
        <v>0</v>
      </c>
      <c r="O39" s="127">
        <f>'Data Entry'!E38</f>
        <v>0</v>
      </c>
      <c r="P39" s="127">
        <f>'Data Entry'!F38</f>
        <v>0</v>
      </c>
      <c r="Q39" s="127">
        <f>'Data Entry'!G38</f>
        <v>0</v>
      </c>
      <c r="R39" s="127">
        <f>'Data Entry'!H38</f>
        <v>0</v>
      </c>
      <c r="S39" s="127">
        <f>'Data Entry'!I38</f>
        <v>0</v>
      </c>
      <c r="T39" s="127">
        <f>'Data Entry'!J38</f>
        <v>0</v>
      </c>
      <c r="U39" s="127">
        <f>'Data Entry'!K38</f>
        <v>0</v>
      </c>
      <c r="V39" s="127">
        <f>'Data Entry'!L38</f>
        <v>0</v>
      </c>
      <c r="W39" s="127">
        <f>'Data Entry'!M38</f>
        <v>0</v>
      </c>
      <c r="X39" s="127">
        <f>'Data Entry'!N38</f>
        <v>0</v>
      </c>
      <c r="Y39" s="127">
        <f>'Data Entry'!O38</f>
        <v>0</v>
      </c>
      <c r="Z39" s="127">
        <f>'Data Entry'!P38</f>
        <v>0</v>
      </c>
    </row>
    <row r="42" spans="2:26" x14ac:dyDescent="0.2">
      <c r="B42" s="59" t="s">
        <v>23</v>
      </c>
    </row>
    <row r="43" spans="2:26" x14ac:dyDescent="0.2">
      <c r="B43" s="60" t="s">
        <v>39</v>
      </c>
    </row>
    <row r="44" spans="2:26" x14ac:dyDescent="0.2">
      <c r="B44" s="60" t="s">
        <v>53</v>
      </c>
    </row>
    <row r="45" spans="2:26" x14ac:dyDescent="0.2">
      <c r="B45" s="60" t="s">
        <v>40</v>
      </c>
    </row>
    <row r="46" spans="2:26" x14ac:dyDescent="0.2">
      <c r="B46" s="60"/>
    </row>
    <row r="47" spans="2:26" x14ac:dyDescent="0.2">
      <c r="B47" s="60"/>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Welcome</vt:lpstr>
      <vt:lpstr>Data Entry</vt:lpstr>
      <vt:lpstr>Dashboard Report</vt:lpstr>
      <vt:lpstr>GraphData</vt:lpstr>
      <vt:lpstr>CurrentYear</vt:lpstr>
      <vt:lpstr>PracticeName</vt:lpstr>
      <vt:lpstr>'Dashboard Report'!Print_Area</vt:lpstr>
      <vt:lpstr>'Data Entry'!Print_Area</vt:lpstr>
      <vt:lpstr>Welcome!Print_Area</vt:lpstr>
      <vt:lpstr>'Data Entry'!Print_Titles</vt:lpstr>
      <vt:lpstr>Year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Edward Wynne</dc:creator>
  <cp:lastModifiedBy>dbrown</cp:lastModifiedBy>
  <cp:lastPrinted>2016-01-29T21:08:26Z</cp:lastPrinted>
  <dcterms:created xsi:type="dcterms:W3CDTF">2012-03-14T16:41:34Z</dcterms:created>
  <dcterms:modified xsi:type="dcterms:W3CDTF">2016-01-29T21:13:27Z</dcterms:modified>
</cp:coreProperties>
</file>